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OP VaI_2016_de minimis\U. S. Center\VO, PT\Web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1'!$A$1:$A$343</definedName>
    <definedName name="aukcia">[1]summary!$F$187</definedName>
    <definedName name="_xlnm.Print_Area" localSheetId="0">'Príloha č. 1'!$B$4:$N$343</definedName>
    <definedName name="obstarávateľ" comment="obstarávateľ vs verejný obstarávateľ">[1]summary!$Z$4</definedName>
    <definedName name="today">[1]summary!$K$37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0" i="1"/>
  <c r="A79" i="1" s="1"/>
  <c r="N4" i="1"/>
  <c r="A15" i="1" l="1"/>
  <c r="A17" i="1"/>
  <c r="A29" i="1"/>
  <c r="A45" i="1"/>
  <c r="A57" i="1"/>
  <c r="A340" i="1" l="1"/>
  <c r="A335" i="1"/>
  <c r="A331" i="1"/>
  <c r="A327" i="1"/>
  <c r="A323" i="1"/>
  <c r="A319" i="1"/>
  <c r="A315" i="1"/>
  <c r="A311" i="1"/>
  <c r="A307" i="1"/>
  <c r="A303" i="1"/>
  <c r="A299" i="1"/>
  <c r="A295" i="1"/>
  <c r="A291" i="1"/>
  <c r="A287" i="1"/>
  <c r="A283" i="1"/>
  <c r="A279" i="1"/>
  <c r="A275" i="1"/>
  <c r="A271" i="1"/>
  <c r="A267" i="1"/>
  <c r="A263" i="1"/>
  <c r="A259" i="1"/>
  <c r="A255" i="1"/>
  <c r="A251" i="1"/>
  <c r="A247" i="1"/>
  <c r="A243" i="1"/>
  <c r="A239" i="1"/>
  <c r="A235" i="1"/>
  <c r="A231" i="1"/>
  <c r="A227" i="1"/>
  <c r="A223" i="1"/>
  <c r="A219" i="1"/>
  <c r="A215" i="1"/>
  <c r="A211" i="1"/>
  <c r="A207" i="1"/>
  <c r="A203" i="1"/>
  <c r="A199" i="1"/>
  <c r="A195" i="1"/>
  <c r="A191" i="1"/>
  <c r="A187" i="1"/>
  <c r="A183" i="1"/>
  <c r="A179" i="1"/>
  <c r="A175" i="1"/>
  <c r="A171" i="1"/>
  <c r="A167" i="1"/>
  <c r="A163" i="1"/>
  <c r="A159" i="1"/>
  <c r="A155" i="1"/>
  <c r="A151" i="1"/>
  <c r="A147" i="1"/>
  <c r="A143" i="1"/>
  <c r="A139" i="1"/>
  <c r="A135" i="1"/>
  <c r="A131" i="1"/>
  <c r="A127" i="1"/>
  <c r="A123" i="1"/>
  <c r="A119" i="1"/>
  <c r="A115" i="1"/>
  <c r="A111" i="1"/>
  <c r="A107" i="1"/>
  <c r="A103" i="1"/>
  <c r="A99" i="1"/>
  <c r="A95" i="1"/>
  <c r="A91" i="1"/>
  <c r="A87" i="1"/>
  <c r="A83" i="1"/>
  <c r="A77" i="1"/>
  <c r="A73" i="1"/>
  <c r="A69" i="1"/>
  <c r="A65" i="1"/>
  <c r="A61" i="1"/>
  <c r="A53" i="1"/>
  <c r="A49" i="1"/>
  <c r="A41" i="1"/>
  <c r="A37" i="1"/>
  <c r="A33" i="1"/>
  <c r="A25" i="1"/>
  <c r="A21" i="1"/>
  <c r="A343" i="1"/>
  <c r="A339" i="1"/>
  <c r="A334" i="1"/>
  <c r="A330" i="1"/>
  <c r="A326" i="1"/>
  <c r="A322" i="1"/>
  <c r="A318" i="1"/>
  <c r="A314" i="1"/>
  <c r="A310" i="1"/>
  <c r="A306" i="1"/>
  <c r="A302" i="1"/>
  <c r="A298" i="1"/>
  <c r="A294" i="1"/>
  <c r="A290" i="1"/>
  <c r="A286" i="1"/>
  <c r="A282" i="1"/>
  <c r="A278" i="1"/>
  <c r="A274" i="1"/>
  <c r="A270" i="1"/>
  <c r="A266" i="1"/>
  <c r="A262" i="1"/>
  <c r="A258" i="1"/>
  <c r="A254" i="1"/>
  <c r="A250" i="1"/>
  <c r="A246" i="1"/>
  <c r="A242" i="1"/>
  <c r="A238" i="1"/>
  <c r="A234" i="1"/>
  <c r="A230" i="1"/>
  <c r="A226" i="1"/>
  <c r="A222" i="1"/>
  <c r="A218" i="1"/>
  <c r="A214" i="1"/>
  <c r="A210" i="1"/>
  <c r="A206" i="1"/>
  <c r="A202" i="1"/>
  <c r="A198" i="1"/>
  <c r="A194" i="1"/>
  <c r="A190" i="1"/>
  <c r="A186" i="1"/>
  <c r="A182" i="1"/>
  <c r="A178" i="1"/>
  <c r="A174" i="1"/>
  <c r="A170" i="1"/>
  <c r="A166" i="1"/>
  <c r="A162" i="1"/>
  <c r="A158" i="1"/>
  <c r="A154" i="1"/>
  <c r="A150" i="1"/>
  <c r="A146" i="1"/>
  <c r="A142" i="1"/>
  <c r="A138" i="1"/>
  <c r="A134" i="1"/>
  <c r="A130" i="1"/>
  <c r="A126" i="1"/>
  <c r="A122" i="1"/>
  <c r="A118" i="1"/>
  <c r="A114" i="1"/>
  <c r="A110" i="1"/>
  <c r="A106" i="1"/>
  <c r="A102" i="1"/>
  <c r="A98" i="1"/>
  <c r="A94" i="1"/>
  <c r="A90" i="1"/>
  <c r="A86" i="1"/>
  <c r="A82" i="1"/>
  <c r="A76" i="1"/>
  <c r="A72" i="1"/>
  <c r="A68" i="1"/>
  <c r="A64" i="1"/>
  <c r="A60" i="1"/>
  <c r="A56" i="1"/>
  <c r="A52" i="1"/>
  <c r="A48" i="1"/>
  <c r="A44" i="1"/>
  <c r="A40" i="1"/>
  <c r="A36" i="1"/>
  <c r="A32" i="1"/>
  <c r="A28" i="1"/>
  <c r="A24" i="1"/>
  <c r="A20" i="1"/>
  <c r="A342" i="1"/>
  <c r="A337" i="1"/>
  <c r="A333" i="1"/>
  <c r="A329" i="1"/>
  <c r="A325" i="1"/>
  <c r="A321" i="1"/>
  <c r="A317" i="1"/>
  <c r="A313" i="1"/>
  <c r="A309" i="1"/>
  <c r="A305" i="1"/>
  <c r="A301" i="1"/>
  <c r="A297" i="1"/>
  <c r="A293" i="1"/>
  <c r="A289" i="1"/>
  <c r="A285" i="1"/>
  <c r="A281" i="1"/>
  <c r="A277" i="1"/>
  <c r="A273" i="1"/>
  <c r="A269" i="1"/>
  <c r="A265" i="1"/>
  <c r="A261" i="1"/>
  <c r="A257" i="1"/>
  <c r="A253" i="1"/>
  <c r="A249" i="1"/>
  <c r="A245" i="1"/>
  <c r="A241" i="1"/>
  <c r="A237" i="1"/>
  <c r="A233" i="1"/>
  <c r="A229" i="1"/>
  <c r="A225" i="1"/>
  <c r="A221" i="1"/>
  <c r="A217" i="1"/>
  <c r="A213" i="1"/>
  <c r="A209" i="1"/>
  <c r="A205" i="1"/>
  <c r="A201" i="1"/>
  <c r="A197" i="1"/>
  <c r="A193" i="1"/>
  <c r="A189" i="1"/>
  <c r="A185" i="1"/>
  <c r="A181" i="1"/>
  <c r="A177" i="1"/>
  <c r="A173" i="1"/>
  <c r="A169" i="1"/>
  <c r="A165" i="1"/>
  <c r="A161" i="1"/>
  <c r="A157" i="1"/>
  <c r="A153" i="1"/>
  <c r="A149" i="1"/>
  <c r="A145" i="1"/>
  <c r="A141" i="1"/>
  <c r="A137" i="1"/>
  <c r="A133" i="1"/>
  <c r="A129" i="1"/>
  <c r="A125" i="1"/>
  <c r="A121" i="1"/>
  <c r="A117" i="1"/>
  <c r="A113" i="1"/>
  <c r="A109" i="1"/>
  <c r="A105" i="1"/>
  <c r="A101" i="1"/>
  <c r="A97" i="1"/>
  <c r="A93" i="1"/>
  <c r="A89" i="1"/>
  <c r="A85" i="1"/>
  <c r="A81" i="1"/>
  <c r="A75" i="1"/>
  <c r="A71" i="1"/>
  <c r="A67" i="1"/>
  <c r="A63" i="1"/>
  <c r="A59" i="1"/>
  <c r="A55" i="1"/>
  <c r="A51" i="1"/>
  <c r="A47" i="1"/>
  <c r="A43" i="1"/>
  <c r="A39" i="1"/>
  <c r="A35" i="1"/>
  <c r="A31" i="1"/>
  <c r="A27" i="1"/>
  <c r="A23" i="1"/>
  <c r="A19" i="1"/>
  <c r="A341" i="1"/>
  <c r="A324" i="1"/>
  <c r="A308" i="1"/>
  <c r="A276" i="1"/>
  <c r="A244" i="1"/>
  <c r="A196" i="1"/>
  <c r="A148" i="1"/>
  <c r="A70" i="1"/>
  <c r="A336" i="1"/>
  <c r="A320" i="1"/>
  <c r="A304" i="1"/>
  <c r="A288" i="1"/>
  <c r="A272" i="1"/>
  <c r="A256" i="1"/>
  <c r="A240" i="1"/>
  <c r="A224" i="1"/>
  <c r="A208" i="1"/>
  <c r="A192" i="1"/>
  <c r="A176" i="1"/>
  <c r="A160" i="1"/>
  <c r="A144" i="1"/>
  <c r="A128" i="1"/>
  <c r="A112" i="1"/>
  <c r="A96" i="1"/>
  <c r="A66" i="1"/>
  <c r="A50" i="1"/>
  <c r="A34" i="1"/>
  <c r="A18" i="1"/>
  <c r="A292" i="1"/>
  <c r="A260" i="1"/>
  <c r="A228" i="1"/>
  <c r="A212" i="1"/>
  <c r="A164" i="1"/>
  <c r="A116" i="1"/>
  <c r="A84" i="1"/>
  <c r="A38" i="1"/>
  <c r="A332" i="1"/>
  <c r="A316" i="1"/>
  <c r="A300" i="1"/>
  <c r="A284" i="1"/>
  <c r="A268" i="1"/>
  <c r="A252" i="1"/>
  <c r="A236" i="1"/>
  <c r="A220" i="1"/>
  <c r="A204" i="1"/>
  <c r="A188" i="1"/>
  <c r="A172" i="1"/>
  <c r="A156" i="1"/>
  <c r="A140" i="1"/>
  <c r="A124" i="1"/>
  <c r="A108" i="1"/>
  <c r="A92" i="1"/>
  <c r="A62" i="1"/>
  <c r="A46" i="1"/>
  <c r="A30" i="1"/>
  <c r="A328" i="1"/>
  <c r="A312" i="1"/>
  <c r="A296" i="1"/>
  <c r="A280" i="1"/>
  <c r="A264" i="1"/>
  <c r="A248" i="1"/>
  <c r="A232" i="1"/>
  <c r="A216" i="1"/>
  <c r="A200" i="1"/>
  <c r="A184" i="1"/>
  <c r="A168" i="1"/>
  <c r="A152" i="1"/>
  <c r="A136" i="1"/>
  <c r="A120" i="1"/>
  <c r="A104" i="1"/>
  <c r="A88" i="1"/>
  <c r="A74" i="1"/>
  <c r="A58" i="1"/>
  <c r="A42" i="1"/>
  <c r="A26" i="1"/>
  <c r="A180" i="1"/>
  <c r="A132" i="1"/>
  <c r="A100" i="1"/>
  <c r="A54" i="1"/>
  <c r="A22" i="1"/>
  <c r="A14" i="1"/>
  <c r="A16" i="1"/>
  <c r="A78" i="1"/>
  <c r="A80" i="1"/>
  <c r="I343" i="1" l="1"/>
  <c r="B5" i="1"/>
  <c r="A4" i="1"/>
  <c r="I77" i="1"/>
  <c r="B78" i="1"/>
  <c r="B14" i="1"/>
  <c r="B7" i="1"/>
</calcChain>
</file>

<file path=xl/sharedStrings.xml><?xml version="1.0" encoding="utf-8"?>
<sst xmlns="http://schemas.openxmlformats.org/spreadsheetml/2006/main" count="883" uniqueCount="296">
  <si>
    <t>Pokyny k vyplneniu: Vypĺňajú sa žlto vyznačené polia !!!</t>
  </si>
  <si>
    <r>
      <t xml:space="preserve">Rozpočet tvorí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</si>
  <si>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</si>
  <si>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>Nacenený výkaz-výmer</t>
    </r>
    <r>
      <rPr>
        <sz val="11"/>
        <color theme="1"/>
        <rFont val="Calibri"/>
        <family val="2"/>
        <charset val="238"/>
        <scheme val="minor"/>
      </rPr>
      <t xml:space="preserve"> bude predložený v origináli a bude podpísaný a opečiatkovaný (ak má dodávateľ povinnosť používať pečiatku).</t>
    </r>
  </si>
  <si>
    <t>Zariadenia na výrobu dentálych potrieb - časť č. 1</t>
  </si>
  <si>
    <t>Názov zariadenia:</t>
  </si>
  <si>
    <t>Skener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</si>
  <si>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</si>
  <si>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</si>
  <si>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</si>
  <si>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</si>
  <si>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</si>
  <si>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</si>
  <si>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</si>
  <si>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Presnosť multiriadkového skenovania</t>
  </si>
  <si>
    <t>min. 6</t>
  </si>
  <si>
    <t>µm</t>
  </si>
  <si>
    <t>hodnota:</t>
  </si>
  <si>
    <t>Počet kamier</t>
  </si>
  <si>
    <t>min. 2</t>
  </si>
  <si>
    <t>ks</t>
  </si>
  <si>
    <t>Rýchlosť skenovania 1 člena</t>
  </si>
  <si>
    <t>max. 20</t>
  </si>
  <si>
    <t>sekúnd</t>
  </si>
  <si>
    <t>Skenovanie celého oblúka</t>
  </si>
  <si>
    <t>max. 25</t>
  </si>
  <si>
    <t>Skenovanie viacerých členov naraz</t>
  </si>
  <si>
    <t>áno</t>
  </si>
  <si>
    <t>áno/nie:</t>
  </si>
  <si>
    <t>Unikátna funkcia skenovania textúr vo farbe</t>
  </si>
  <si>
    <t>Otvorený systém bez licenčných poplatkov</t>
  </si>
  <si>
    <t>Intraorálny skener</t>
  </si>
  <si>
    <t>Bezdrôtový ľahký prenosnný skener so základňou</t>
  </si>
  <si>
    <t>Pripájateľný k PC alebo laptopu cez USB</t>
  </si>
  <si>
    <t>Bluetooth</t>
  </si>
  <si>
    <t>Funkcia automatického označovania farby zubov</t>
  </si>
  <si>
    <t>Realistické farby, meranie odtieňov</t>
  </si>
  <si>
    <t>Zníženie počtu opakovaných odtlačkov</t>
  </si>
  <si>
    <t>Bez potreby sprejov pri snímaní</t>
  </si>
  <si>
    <t>Najmenšia odchýlka</t>
  </si>
  <si>
    <t xml:space="preserve">6.9 ± 0.9 </t>
  </si>
  <si>
    <t xml:space="preserve">Presnosť  </t>
  </si>
  <si>
    <t>4.5 ± 0.9</t>
  </si>
  <si>
    <t>STL dáta</t>
  </si>
  <si>
    <t>Scan hornej, dolnej čeľuste a zhryzu</t>
  </si>
  <si>
    <t>max. 45</t>
  </si>
  <si>
    <t>3D tlačiareň</t>
  </si>
  <si>
    <t>Tlačový materiál: čistý, vysokoteplotný a simulovaný polypropylén</t>
  </si>
  <si>
    <t>Realistické modely pomocou veľkého zásobníka</t>
  </si>
  <si>
    <t>min. 300 x 200 x 150</t>
  </si>
  <si>
    <t>mm</t>
  </si>
  <si>
    <t>Rozmerová stabilita materiálov</t>
  </si>
  <si>
    <t>Vizualizácia s vysokým detailom</t>
  </si>
  <si>
    <t>Hrúbka vrstvy</t>
  </si>
  <si>
    <t>min. 25</t>
  </si>
  <si>
    <t xml:space="preserve">Presnosť </t>
  </si>
  <si>
    <t>min. 0,1</t>
  </si>
  <si>
    <t>Rozmery stroja</t>
  </si>
  <si>
    <t>min. 800 x 600 x 550</t>
  </si>
  <si>
    <t>Fréza</t>
  </si>
  <si>
    <t>5-osová fréza</t>
  </si>
  <si>
    <t>Výkon vretena</t>
  </si>
  <si>
    <t>min. 2500</t>
  </si>
  <si>
    <t>W</t>
  </si>
  <si>
    <t>Dodatočné chladenie vretena</t>
  </si>
  <si>
    <t>Stabilný stolík</t>
  </si>
  <si>
    <t>Výmenník na 24 vrtákov</t>
  </si>
  <si>
    <t>Vodná jednotka, nerezové telo</t>
  </si>
  <si>
    <t>Možnosť frézovať zirkón, keramiku, lítiumdisilikát, vosk, dočasné živice, kompozity, PEEK, abutmenty, chrómkobalt, titán</t>
  </si>
  <si>
    <t>Rýchlosť frézovania</t>
  </si>
  <si>
    <t>min. 50 000</t>
  </si>
  <si>
    <t>ot./min.</t>
  </si>
  <si>
    <t>AC servo motor na pohyb vretena</t>
  </si>
  <si>
    <t>Vysoká stabilita s neobmedzeným rozsahom frézovania (os A +/-180 °, os B +/-24 °)</t>
  </si>
  <si>
    <t>Vrtáky s priemerom uchytenia 4 mm</t>
  </si>
  <si>
    <t>Vrátane počítača s dotykovou obrazovkou integrovanou na frézu</t>
  </si>
  <si>
    <t>Prijíma dáta zo všetkých CAD/CAM systémov</t>
  </si>
  <si>
    <t>Miesto:</t>
  </si>
  <si>
    <t>Dátum:</t>
  </si>
  <si>
    <t>Zariadenia na výrobu dentálych potrieb - časť č. 2</t>
  </si>
  <si>
    <t>Odsávanie</t>
  </si>
  <si>
    <t>Špeciálne uspôsobený na odsávanie z laboratórnych CAM fréz</t>
  </si>
  <si>
    <t>Výkon</t>
  </si>
  <si>
    <t>min. 2400</t>
  </si>
  <si>
    <t>l/min</t>
  </si>
  <si>
    <t>Efektivita</t>
  </si>
  <si>
    <t>min. 99</t>
  </si>
  <si>
    <t>%</t>
  </si>
  <si>
    <t>Obojstranná komunikácia s frézou</t>
  </si>
  <si>
    <t>Minimálny hluk</t>
  </si>
  <si>
    <t>min. 50</t>
  </si>
  <si>
    <t>dBa</t>
  </si>
  <si>
    <t>Bezvrecková technológia, vrátane mechanického čistenia filtra</t>
  </si>
  <si>
    <t>Obojstranné rozhranie - prenášanie informácií do CAM zariadenia a riadiace príkazy zo zariadenia CAM</t>
  </si>
  <si>
    <t>Kompresor</t>
  </si>
  <si>
    <t>Bezolejový kompresor so skrinkou a membránovým sušičom</t>
  </si>
  <si>
    <t>Špeciálna úprava pre prácu s CAD/CAM systémom</t>
  </si>
  <si>
    <t>Veľkosť vzdušníka</t>
  </si>
  <si>
    <t xml:space="preserve">l </t>
  </si>
  <si>
    <t>Vzduch produkovaný bezolejovým kompresorom vytvára vyšší stupeň hygieny</t>
  </si>
  <si>
    <t>Výkon motora</t>
  </si>
  <si>
    <t>min. 1</t>
  </si>
  <si>
    <t>kW</t>
  </si>
  <si>
    <t xml:space="preserve">Pracovný tlak </t>
  </si>
  <si>
    <t>min. 7</t>
  </si>
  <si>
    <t>bar</t>
  </si>
  <si>
    <t xml:space="preserve">Hlučnosť </t>
  </si>
  <si>
    <t>max. 55</t>
  </si>
  <si>
    <t xml:space="preserve">dB </t>
  </si>
  <si>
    <t>Atmosférický rosný bod</t>
  </si>
  <si>
    <t>min. - 20</t>
  </si>
  <si>
    <t>°C</t>
  </si>
  <si>
    <t>Výkonnosť kompresora</t>
  </si>
  <si>
    <t>min. 110</t>
  </si>
  <si>
    <t>l.min-1</t>
  </si>
  <si>
    <t xml:space="preserve">Sintrovacia zirkónová pec </t>
  </si>
  <si>
    <t>Komora vyrobená z prvotriedneho a odolného vláknitého materiálu</t>
  </si>
  <si>
    <t>Elektrický pohon vretena ovládaný tlačidlami</t>
  </si>
  <si>
    <t>Spínanie s tyristorovým regulátorom</t>
  </si>
  <si>
    <t>Integrované distančné diely pre lepšiu cirkuláciu vzduchu</t>
  </si>
  <si>
    <t>Objem komory</t>
  </si>
  <si>
    <t>l</t>
  </si>
  <si>
    <t>Vysintrované členy</t>
  </si>
  <si>
    <t>max. 80</t>
  </si>
  <si>
    <t>Rýchle chladenie umožňujúce vysintrovanie 1-člennej korunky od 75 minút</t>
  </si>
  <si>
    <t xml:space="preserve">Rozmery komory </t>
  </si>
  <si>
    <t>min. 100 x 120</t>
  </si>
  <si>
    <t>Presovacia keramická pec</t>
  </si>
  <si>
    <t>Farebný dotykový displej</t>
  </si>
  <si>
    <t>Individuálne páliace programy</t>
  </si>
  <si>
    <t>min. 250</t>
  </si>
  <si>
    <t>Individuálne presovacie programy</t>
  </si>
  <si>
    <t>min. 15</t>
  </si>
  <si>
    <t>Homogénna distribúca tepla</t>
  </si>
  <si>
    <t>Integrovaná funkcia, ktorá okamžite ukončí proces pálenia ak detekuje prasklinu v zatmeľovacom krúžku</t>
  </si>
  <si>
    <t>Maximálna teplota</t>
  </si>
  <si>
    <t>max. 1300</t>
  </si>
  <si>
    <t>Svetelná piecka</t>
  </si>
  <si>
    <t>3 rôzne zdroje svetla: dve LED žiarovky a jedna halogénová žiarovka</t>
  </si>
  <si>
    <t xml:space="preserve">Teplota vnútri komory </t>
  </si>
  <si>
    <t>min. 35</t>
  </si>
  <si>
    <t>Vnútorný chladiaci ventilátor</t>
  </si>
  <si>
    <t>Rotačná doska zaručujúca úplnú polymerizáciu produktu</t>
  </si>
  <si>
    <t>Vypaľovacia pec</t>
  </si>
  <si>
    <t xml:space="preserve">Vypaľovacia pec </t>
  </si>
  <si>
    <t>Predhrievacia pec vysoko rezistentnej štruktúry</t>
  </si>
  <si>
    <t>Nastaviteľné parametre - teplota, čas udržiavania teploty a rýchlosť nahrievania</t>
  </si>
  <si>
    <t>Možnosť nastavenia odloženého štartu</t>
  </si>
  <si>
    <t>Príkon</t>
  </si>
  <si>
    <t>min. 2200</t>
  </si>
  <si>
    <t xml:space="preserve">Zváranie </t>
  </si>
  <si>
    <t>Zváranie</t>
  </si>
  <si>
    <t>Kombinácia zváracieho mikroskopu a vysoko presného zváracieho pera</t>
  </si>
  <si>
    <t>10-násobné zväčšenie</t>
  </si>
  <si>
    <t>LED osvetlenie</t>
  </si>
  <si>
    <t>Variabilný uhol sklonu</t>
  </si>
  <si>
    <t>Pohodlné ručné opierky</t>
  </si>
  <si>
    <t>Dotykový displej</t>
  </si>
  <si>
    <t>Prednastavené programy pre najčastejšie typy zliatín v dentálnom priemysle + najčastejšie zváracie situácie</t>
  </si>
  <si>
    <t>Zváranie aj v tesnej blízkosti živice alebo sádry</t>
  </si>
  <si>
    <t>Zváranie tenkých stien modelu</t>
  </si>
  <si>
    <t>Pamätové pozície nastavení</t>
  </si>
  <si>
    <t>Elektrolytické čistenie</t>
  </si>
  <si>
    <t>Možnosť nastaviť čas a maximálny prúd</t>
  </si>
  <si>
    <t>Dva prednastavené programy</t>
  </si>
  <si>
    <t xml:space="preserve">Výkon  </t>
  </si>
  <si>
    <t>min. 100</t>
  </si>
  <si>
    <t>Rozmery</t>
  </si>
  <si>
    <t>min. 140 x 200 x 200</t>
  </si>
  <si>
    <t>Pieškovačka</t>
  </si>
  <si>
    <t>Pieskovačka</t>
  </si>
  <si>
    <t>2 nádoby</t>
  </si>
  <si>
    <t>LED svetlo</t>
  </si>
  <si>
    <t>Maximálne pole videnia</t>
  </si>
  <si>
    <t>Jednoduché čistenie</t>
  </si>
  <si>
    <t>Veľkosť komory</t>
  </si>
  <si>
    <t>min. 10</t>
  </si>
  <si>
    <t>Pracovný tlak</t>
  </si>
  <si>
    <t>Kapacita nádoby</t>
  </si>
  <si>
    <t>Trysky vyrobené zo špeciálneho karbid volfrámu</t>
  </si>
  <si>
    <t>Pracovný stôl špeciálne dizajnovaný na ochranu zdravia pri pieskovaní sádry, živíc, keramiky a kovu</t>
  </si>
  <si>
    <t>Pieskovanie v uzatvorenom priestore</t>
  </si>
  <si>
    <t>Prach je okamžite odsávaný odsávačom do odpadovej nádoby</t>
  </si>
  <si>
    <t>Kvalita garantovaná ISO certifikátom</t>
  </si>
  <si>
    <t>Možnosť pripojenia 1 alebo 2 rady s farebne kódovanými pracovnými táckami</t>
  </si>
  <si>
    <t>Leštička</t>
  </si>
  <si>
    <t>Polírka s odsávaním a LED svetlom</t>
  </si>
  <si>
    <t>Materiál: nerez</t>
  </si>
  <si>
    <t>Navrhnutá na leštenie a brúsenie malých výrobkov v oblasti dentálnej protetiky</t>
  </si>
  <si>
    <t>max. 70</t>
  </si>
  <si>
    <t>dB</t>
  </si>
  <si>
    <t xml:space="preserve">Intenzita odsávania </t>
  </si>
  <si>
    <t>min. 450</t>
  </si>
  <si>
    <t>m3/hod.</t>
  </si>
  <si>
    <t>Otáčky</t>
  </si>
  <si>
    <t>min. 1500/3000</t>
  </si>
  <si>
    <t>Orezávačka</t>
  </si>
  <si>
    <t>Orezávačka sádry za mokra aj za sucha</t>
  </si>
  <si>
    <t>Vrátane karbidového disku</t>
  </si>
  <si>
    <t xml:space="preserve">Spotreba vody </t>
  </si>
  <si>
    <t>max. 7</t>
  </si>
  <si>
    <t>l/min.</t>
  </si>
  <si>
    <t>Priemer disku</t>
  </si>
  <si>
    <t>min. 200</t>
  </si>
  <si>
    <t>Miešačka sádry</t>
  </si>
  <si>
    <t>Počet nastaviteľných programov</t>
  </si>
  <si>
    <t>min. 90</t>
  </si>
  <si>
    <t>Vrátane nádoby a miešadla</t>
  </si>
  <si>
    <t xml:space="preserve">Kapacita vákuovej pumpy </t>
  </si>
  <si>
    <t xml:space="preserve">Rýchlosť </t>
  </si>
  <si>
    <t>Vibrátor na sádry a zatmeľovacie hmoty</t>
  </si>
  <si>
    <t>Gumený povrch jednoducho odoberateľný pre ľahké čistenie</t>
  </si>
  <si>
    <t>min. 300</t>
  </si>
  <si>
    <t>Dublovanie</t>
  </si>
  <si>
    <t>Automatický miešač dublovacích hmôt</t>
  </si>
  <si>
    <t xml:space="preserve">Dublovanie </t>
  </si>
  <si>
    <t>max. za 7</t>
  </si>
  <si>
    <t>minút</t>
  </si>
  <si>
    <t>Miešanie bez bublín</t>
  </si>
  <si>
    <t xml:space="preserve">Elektrický nôž </t>
  </si>
  <si>
    <t>Elektrický nôž</t>
  </si>
  <si>
    <t>Rýchly nahrievací čas</t>
  </si>
  <si>
    <t>Digitálne ovládanie</t>
  </si>
  <si>
    <t>Počet koncoviek</t>
  </si>
  <si>
    <t>min. 5</t>
  </si>
  <si>
    <t>Dĺžka kábla</t>
  </si>
  <si>
    <t>min. 80</t>
  </si>
  <si>
    <t>cm</t>
  </si>
  <si>
    <t>Polymerizér</t>
  </si>
  <si>
    <t>Tlakový umožňujúci vytvrdzovanie koruniek a mostíkov</t>
  </si>
  <si>
    <t>Vysoko presný mikroprocesor s riadenou teplotou a časovačom</t>
  </si>
  <si>
    <t>Dvojitá komora z nehrdzavejúcej ocele</t>
  </si>
  <si>
    <t>Plneautomatické cykly</t>
  </si>
  <si>
    <t xml:space="preserve">Parametre pracovného cyklu ľahko viditeľné na digitálnom displeji  </t>
  </si>
  <si>
    <t>Výroba nosičov</t>
  </si>
  <si>
    <t>Plneautomatický programovateľný prístroj na tvarovanie fólií</t>
  </si>
  <si>
    <t>Vysoko výkonné vákum</t>
  </si>
  <si>
    <t>Automatické umiestnenie fólie do pracovnej pozície, zistí materiál a jeho hrúbku + nastaví parametre</t>
  </si>
  <si>
    <t>Kompatibilný so štvorcovými aj okrúhlymi fóliami</t>
  </si>
  <si>
    <t>Vstrekovací prístroj</t>
  </si>
  <si>
    <t>3 operačné módy</t>
  </si>
  <si>
    <t>Dodatočné technológie na zníženie spotreby vzduchu, stabilizáciu teploty a rýchle uchytenie kyviet</t>
  </si>
  <si>
    <t>Vrátane ventilátora na rýchlejšie ochladenie kyvety</t>
  </si>
  <si>
    <t>Súčasťou je kyveta</t>
  </si>
  <si>
    <t xml:space="preserve">Príkon </t>
  </si>
  <si>
    <t>min. 500</t>
  </si>
  <si>
    <t>Možnosť pracovať s min. 5 systémami cartritgov</t>
  </si>
  <si>
    <t>Možnosť pracovať s min. 5 materiálmi novej generácie</t>
  </si>
  <si>
    <t>Mikroskop</t>
  </si>
  <si>
    <t>Laboratórny mikroskop so zväčšením min. 5x</t>
  </si>
  <si>
    <t>Asférické šošovky pre mimoriadne kvalitný obraz</t>
  </si>
  <si>
    <t>Možnosť kompenzácie dioptrií</t>
  </si>
  <si>
    <t>Nastaviteľná vzdialenosť šošoviek</t>
  </si>
  <si>
    <t>Otočný kĺb s 360 ° otáčaním</t>
  </si>
  <si>
    <t>Univerzitálny slúžiaci na 4 pracovných miestach</t>
  </si>
  <si>
    <t>Pracovný dĺžka</t>
  </si>
  <si>
    <t>min. 150</t>
  </si>
  <si>
    <t>Svetelný lúč</t>
  </si>
  <si>
    <t>min. 45</t>
  </si>
  <si>
    <t>°</t>
  </si>
  <si>
    <t>Aktívny rádius otočného ramena</t>
  </si>
  <si>
    <t>min. 800</t>
  </si>
  <si>
    <t>Mikromotor</t>
  </si>
  <si>
    <t>Bezuhlíkový mikromotor</t>
  </si>
  <si>
    <t>Rozsah otáčok za min.</t>
  </si>
  <si>
    <t>min. 1000 - max. 45 000</t>
  </si>
  <si>
    <t>Automatická kontrola rýchlosti</t>
  </si>
  <si>
    <t>Minimálne vibrácie a hluk</t>
  </si>
  <si>
    <t>3 verzie: nožná, stolová, kolenná</t>
  </si>
  <si>
    <t>Možný pravý a ľavý chod</t>
  </si>
  <si>
    <t>Turbína na zirkón</t>
  </si>
  <si>
    <t>Tlak vzuchu</t>
  </si>
  <si>
    <t>min. 0,25</t>
  </si>
  <si>
    <t>Mpa</t>
  </si>
  <si>
    <t>Mechanizmus násadca odolný voči prachu a bez potreby mazania</t>
  </si>
  <si>
    <t>Nízky hluk a vibrácie</t>
  </si>
  <si>
    <t xml:space="preserve">LED svetlo </t>
  </si>
  <si>
    <t>Jednoduché nastavenie vodného spreja a vzuchu</t>
  </si>
  <si>
    <t>Moderné LED svietidlá</t>
  </si>
  <si>
    <t xml:space="preserve">Moderné LED svietidlá </t>
  </si>
  <si>
    <t>Rozmer</t>
  </si>
  <si>
    <t>min. 100 x 50</t>
  </si>
  <si>
    <t>Absolútne bez blikania</t>
  </si>
  <si>
    <t>Neskreslené farby</t>
  </si>
  <si>
    <t>Vysoký výkon</t>
  </si>
  <si>
    <t>min. 5500</t>
  </si>
  <si>
    <t>lumenov</t>
  </si>
  <si>
    <t xml:space="preserve">Životnosť </t>
  </si>
  <si>
    <t>min. 45 000</t>
  </si>
  <si>
    <t>hodín</t>
  </si>
  <si>
    <t>max. 90</t>
  </si>
  <si>
    <t>Odsávač - laboratórny nábytok</t>
  </si>
  <si>
    <t>Určený k odsávaniu vypaľovacích pecí aj k vareniu protéz</t>
  </si>
  <si>
    <t>Bezpečnostné sklo zabraňujúce úniku nečistôt a splodín do laboratória</t>
  </si>
  <si>
    <t xml:space="preserve">Rozmery odsávača </t>
  </si>
  <si>
    <t>min. 1500 x 700 x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</si>
</sst>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03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center" wrapText="1"/>
    </xf>
    <xf numFmtId="49" fontId="0" fillId="0" borderId="0" xfId="0" applyNumberFormat="1" applyFont="1" applyProtection="1"/>
    <xf numFmtId="49" fontId="0" fillId="0" borderId="0" xfId="0" applyNumberFormat="1" applyFont="1" applyAlignment="1" applyProtection="1">
      <alignment horizontal="justify"/>
    </xf>
    <xf numFmtId="0" fontId="6" fillId="0" borderId="0" xfId="0" applyFont="1" applyProtection="1"/>
    <xf numFmtId="49" fontId="0" fillId="0" borderId="0" xfId="0" applyNumberFormat="1" applyFont="1" applyAlignment="1" applyProtection="1">
      <alignment horizontal="justify" wrapText="1"/>
    </xf>
    <xf numFmtId="0" fontId="7" fillId="0" borderId="0" xfId="0" applyNumberFormat="1" applyFont="1" applyAlignment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2" fillId="3" borderId="12" xfId="0" applyNumberFormat="1" applyFont="1" applyFill="1" applyBorder="1" applyAlignment="1" applyProtection="1">
      <alignment horizontal="center" vertical="center" wrapText="1"/>
    </xf>
    <xf numFmtId="0" fontId="12" fillId="3" borderId="10" xfId="0" applyNumberFormat="1" applyFont="1" applyFill="1" applyBorder="1" applyAlignment="1" applyProtection="1">
      <alignment horizontal="center" vertical="center" wrapText="1"/>
    </xf>
    <xf numFmtId="0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7" xfId="0" applyNumberFormat="1" applyFont="1" applyFill="1" applyBorder="1" applyAlignment="1" applyProtection="1">
      <alignment horizontal="center" vertical="center" wrapText="1"/>
    </xf>
    <xf numFmtId="0" fontId="12" fillId="3" borderId="15" xfId="0" applyNumberFormat="1" applyFont="1" applyFill="1" applyBorder="1" applyAlignment="1" applyProtection="1">
      <alignment horizontal="center" vertical="center" wrapText="1"/>
    </xf>
    <xf numFmtId="0" fontId="1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7" xfId="0" applyNumberFormat="1" applyFont="1" applyFill="1" applyBorder="1" applyAlignment="1" applyProtection="1">
      <alignment horizontal="center" vertical="center" wrapText="1"/>
    </xf>
    <xf numFmtId="0" fontId="12" fillId="3" borderId="28" xfId="0" applyNumberFormat="1" applyFont="1" applyFill="1" applyBorder="1" applyAlignment="1" applyProtection="1">
      <alignment horizontal="center" vertical="center" wrapText="1"/>
    </xf>
    <xf numFmtId="0" fontId="12" fillId="2" borderId="29" xfId="0" applyNumberFormat="1" applyFont="1" applyFill="1" applyBorder="1" applyAlignment="1" applyProtection="1">
      <alignment horizontal="center" vertical="top" wrapText="1"/>
      <protection locked="0"/>
    </xf>
    <xf numFmtId="0" fontId="14" fillId="0" borderId="0" xfId="1" applyFont="1" applyFill="1" applyAlignment="1" applyProtection="1">
      <alignment horizontal="right" vertical="center"/>
    </xf>
    <xf numFmtId="0" fontId="14" fillId="0" borderId="32" xfId="1" applyFont="1" applyFill="1" applyBorder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4" fillId="0" borderId="32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center" vertical="center"/>
    </xf>
    <xf numFmtId="0" fontId="12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5" xfId="0" applyNumberFormat="1" applyFont="1" applyFill="1" applyBorder="1" applyAlignment="1" applyProtection="1">
      <alignment horizontal="center" vertical="top" wrapText="1"/>
      <protection locked="0"/>
    </xf>
    <xf numFmtId="0" fontId="12" fillId="2" borderId="36" xfId="0" applyNumberFormat="1" applyFont="1" applyFill="1" applyBorder="1" applyAlignment="1" applyProtection="1">
      <alignment horizontal="center" vertical="top" wrapText="1"/>
      <protection locked="0"/>
    </xf>
    <xf numFmtId="0" fontId="12" fillId="3" borderId="37" xfId="0" applyNumberFormat="1" applyFont="1" applyFill="1" applyBorder="1" applyAlignment="1" applyProtection="1">
      <alignment horizontal="center" vertical="center" wrapText="1"/>
    </xf>
    <xf numFmtId="0" fontId="12" fillId="3" borderId="20" xfId="0" applyNumberFormat="1" applyFont="1" applyFill="1" applyBorder="1" applyAlignment="1" applyProtection="1">
      <alignment horizontal="center" vertical="center" wrapText="1"/>
    </xf>
    <xf numFmtId="0" fontId="12" fillId="3" borderId="25" xfId="0" applyNumberFormat="1" applyFont="1" applyFill="1" applyBorder="1" applyAlignment="1" applyProtection="1">
      <alignment horizontal="center" vertical="center" wrapText="1"/>
    </xf>
    <xf numFmtId="0" fontId="14" fillId="0" borderId="33" xfId="1" applyFont="1" applyFill="1" applyBorder="1" applyAlignment="1" applyProtection="1">
      <alignment horizontal="center" vertical="center"/>
    </xf>
    <xf numFmtId="0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5" xfId="0" applyNumberFormat="1" applyFont="1" applyFill="1" applyBorder="1" applyAlignment="1" applyProtection="1">
      <alignment vertical="center" wrapText="1"/>
    </xf>
    <xf numFmtId="0" fontId="12" fillId="3" borderId="16" xfId="0" applyNumberFormat="1" applyFont="1" applyFill="1" applyBorder="1" applyAlignment="1" applyProtection="1">
      <alignment vertical="center" wrapText="1"/>
    </xf>
    <xf numFmtId="0" fontId="12" fillId="3" borderId="15" xfId="0" applyNumberFormat="1" applyFont="1" applyFill="1" applyBorder="1" applyAlignment="1" applyProtection="1">
      <alignment horizontal="center" vertical="center" wrapText="1"/>
    </xf>
    <xf numFmtId="0" fontId="12" fillId="3" borderId="16" xfId="0" applyNumberFormat="1" applyFont="1" applyFill="1" applyBorder="1" applyAlignment="1" applyProtection="1">
      <alignment horizontal="center" vertical="center" wrapText="1"/>
    </xf>
    <xf numFmtId="0" fontId="12" fillId="3" borderId="28" xfId="0" applyNumberFormat="1" applyFont="1" applyFill="1" applyBorder="1" applyAlignment="1" applyProtection="1">
      <alignment vertical="center" wrapText="1"/>
    </xf>
    <xf numFmtId="0" fontId="12" fillId="3" borderId="29" xfId="0" applyNumberFormat="1" applyFont="1" applyFill="1" applyBorder="1" applyAlignment="1" applyProtection="1">
      <alignment vertical="center" wrapText="1"/>
    </xf>
    <xf numFmtId="0" fontId="12" fillId="3" borderId="28" xfId="0" applyNumberFormat="1" applyFont="1" applyFill="1" applyBorder="1" applyAlignment="1" applyProtection="1">
      <alignment horizontal="center" vertical="center" wrapText="1"/>
    </xf>
    <xf numFmtId="0" fontId="12" fillId="3" borderId="29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2" fillId="3" borderId="6" xfId="0" applyNumberFormat="1" applyFont="1" applyFill="1" applyBorder="1" applyAlignment="1" applyProtection="1">
      <alignment horizontal="center" vertical="center"/>
    </xf>
    <xf numFmtId="0" fontId="12" fillId="3" borderId="9" xfId="0" applyNumberFormat="1" applyFont="1" applyFill="1" applyBorder="1" applyAlignment="1" applyProtection="1">
      <alignment horizontal="center" vertical="center"/>
    </xf>
    <xf numFmtId="0" fontId="12" fillId="3" borderId="7" xfId="0" applyNumberFormat="1" applyFont="1" applyFill="1" applyBorder="1" applyAlignment="1" applyProtection="1">
      <alignment horizontal="center" vertical="center"/>
    </xf>
    <xf numFmtId="0" fontId="12" fillId="3" borderId="13" xfId="0" applyNumberFormat="1" applyFont="1" applyFill="1" applyBorder="1" applyAlignment="1" applyProtection="1">
      <alignment horizontal="center" vertical="center"/>
    </xf>
    <xf numFmtId="0" fontId="12" fillId="3" borderId="0" xfId="0" applyNumberFormat="1" applyFont="1" applyFill="1" applyBorder="1" applyAlignment="1" applyProtection="1">
      <alignment horizontal="center" vertical="center"/>
    </xf>
    <xf numFmtId="0" fontId="12" fillId="3" borderId="14" xfId="0" applyNumberFormat="1" applyFont="1" applyFill="1" applyBorder="1" applyAlignment="1" applyProtection="1">
      <alignment horizontal="center" vertical="center"/>
    </xf>
    <xf numFmtId="0" fontId="12" fillId="3" borderId="22" xfId="0" applyNumberFormat="1" applyFont="1" applyFill="1" applyBorder="1" applyAlignment="1" applyProtection="1">
      <alignment horizontal="center" vertical="center"/>
    </xf>
    <xf numFmtId="0" fontId="12" fillId="3" borderId="23" xfId="0" applyNumberFormat="1" applyFont="1" applyFill="1" applyBorder="1" applyAlignment="1" applyProtection="1">
      <alignment horizontal="center" vertical="center"/>
    </xf>
    <xf numFmtId="0" fontId="12" fillId="3" borderId="24" xfId="0" applyNumberFormat="1" applyFont="1" applyFill="1" applyBorder="1" applyAlignment="1" applyProtection="1">
      <alignment horizontal="center" vertical="center"/>
    </xf>
    <xf numFmtId="0" fontId="12" fillId="3" borderId="10" xfId="0" applyNumberFormat="1" applyFont="1" applyFill="1" applyBorder="1" applyAlignment="1" applyProtection="1">
      <alignment vertical="center" wrapText="1"/>
    </xf>
    <xf numFmtId="0" fontId="12" fillId="3" borderId="11" xfId="0" applyNumberFormat="1" applyFont="1" applyFill="1" applyBorder="1" applyAlignment="1" applyProtection="1">
      <alignment vertical="center" wrapText="1"/>
    </xf>
    <xf numFmtId="0" fontId="12" fillId="3" borderId="10" xfId="0" applyNumberFormat="1" applyFont="1" applyFill="1" applyBorder="1" applyAlignment="1" applyProtection="1">
      <alignment horizontal="center" vertical="center" wrapText="1"/>
    </xf>
    <xf numFmtId="0" fontId="12" fillId="3" borderId="11" xfId="0" applyNumberFormat="1" applyFont="1" applyFill="1" applyBorder="1" applyAlignment="1" applyProtection="1">
      <alignment horizontal="center" vertical="center" wrapText="1"/>
    </xf>
    <xf numFmtId="0" fontId="12" fillId="3" borderId="20" xfId="0" applyNumberFormat="1" applyFont="1" applyFill="1" applyBorder="1" applyAlignment="1" applyProtection="1">
      <alignment vertical="center" wrapText="1"/>
    </xf>
    <xf numFmtId="0" fontId="12" fillId="3" borderId="21" xfId="0" applyNumberFormat="1" applyFont="1" applyFill="1" applyBorder="1" applyAlignment="1" applyProtection="1">
      <alignment vertical="center" wrapText="1"/>
    </xf>
    <xf numFmtId="0" fontId="12" fillId="3" borderId="20" xfId="0" applyNumberFormat="1" applyFont="1" applyFill="1" applyBorder="1" applyAlignment="1" applyProtection="1">
      <alignment horizontal="center" vertical="center" wrapText="1"/>
    </xf>
    <xf numFmtId="0" fontId="12" fillId="3" borderId="21" xfId="0" applyNumberFormat="1" applyFont="1" applyFill="1" applyBorder="1" applyAlignment="1" applyProtection="1">
      <alignment horizontal="center" vertical="center" wrapText="1"/>
    </xf>
    <xf numFmtId="0" fontId="12" fillId="3" borderId="25" xfId="0" applyNumberFormat="1" applyFont="1" applyFill="1" applyBorder="1" applyAlignment="1" applyProtection="1">
      <alignment vertical="center" wrapText="1"/>
    </xf>
    <xf numFmtId="0" fontId="12" fillId="3" borderId="26" xfId="0" applyNumberFormat="1" applyFont="1" applyFill="1" applyBorder="1" applyAlignment="1" applyProtection="1">
      <alignment vertical="center" wrapText="1"/>
    </xf>
    <xf numFmtId="0" fontId="12" fillId="3" borderId="25" xfId="0" applyNumberFormat="1" applyFont="1" applyFill="1" applyBorder="1" applyAlignment="1" applyProtection="1">
      <alignment horizontal="center" vertical="center" wrapText="1"/>
    </xf>
    <xf numFmtId="0" fontId="12" fillId="3" borderId="26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right"/>
    </xf>
    <xf numFmtId="49" fontId="0" fillId="3" borderId="0" xfId="0" applyNumberFormat="1" applyFont="1" applyFill="1" applyAlignment="1" applyProtection="1"/>
    <xf numFmtId="0" fontId="12" fillId="3" borderId="6" xfId="0" applyNumberFormat="1" applyFont="1" applyFill="1" applyBorder="1" applyAlignment="1" applyProtection="1">
      <alignment horizontal="center" vertical="center" wrapText="1"/>
    </xf>
    <xf numFmtId="0" fontId="12" fillId="3" borderId="9" xfId="0" applyNumberFormat="1" applyFont="1" applyFill="1" applyBorder="1" applyAlignment="1" applyProtection="1">
      <alignment horizontal="center" vertical="center" wrapText="1"/>
    </xf>
    <xf numFmtId="0" fontId="12" fillId="3" borderId="7" xfId="0" applyNumberFormat="1" applyFont="1" applyFill="1" applyBorder="1" applyAlignment="1" applyProtection="1">
      <alignment horizontal="center" vertical="center" wrapText="1"/>
    </xf>
    <xf numFmtId="0" fontId="12" fillId="3" borderId="13" xfId="0" applyNumberFormat="1" applyFont="1" applyFill="1" applyBorder="1" applyAlignment="1" applyProtection="1">
      <alignment horizontal="center" vertical="center" wrapText="1"/>
    </xf>
    <xf numFmtId="0" fontId="12" fillId="3" borderId="0" xfId="0" applyNumberFormat="1" applyFont="1" applyFill="1" applyBorder="1" applyAlignment="1" applyProtection="1">
      <alignment horizontal="center" vertical="center" wrapText="1"/>
    </xf>
    <xf numFmtId="0" fontId="12" fillId="3" borderId="14" xfId="0" applyNumberFormat="1" applyFont="1" applyFill="1" applyBorder="1" applyAlignment="1" applyProtection="1">
      <alignment horizontal="center" vertical="center" wrapText="1"/>
    </xf>
    <xf numFmtId="0" fontId="12" fillId="3" borderId="22" xfId="0" applyNumberFormat="1" applyFont="1" applyFill="1" applyBorder="1" applyAlignment="1" applyProtection="1">
      <alignment horizontal="center" vertical="center" wrapText="1"/>
    </xf>
    <xf numFmtId="0" fontId="12" fillId="3" borderId="23" xfId="0" applyNumberFormat="1" applyFont="1" applyFill="1" applyBorder="1" applyAlignment="1" applyProtection="1">
      <alignment horizontal="center" vertical="center" wrapText="1"/>
    </xf>
    <xf numFmtId="0" fontId="12" fillId="3" borderId="24" xfId="0" applyNumberFormat="1" applyFont="1" applyFill="1" applyBorder="1" applyAlignment="1" applyProtection="1">
      <alignment horizontal="center" vertical="center" wrapText="1"/>
    </xf>
    <xf numFmtId="0" fontId="12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Alignment="1" applyProtection="1"/>
    <xf numFmtId="0" fontId="0" fillId="3" borderId="0" xfId="0" applyNumberFormat="1" applyFont="1" applyFill="1" applyAlignment="1" applyProtection="1"/>
    <xf numFmtId="0" fontId="12" fillId="3" borderId="20" xfId="0" applyNumberFormat="1" applyFont="1" applyFill="1" applyBorder="1" applyAlignment="1" applyProtection="1">
      <alignment horizontal="left" vertical="center" wrapText="1"/>
    </xf>
    <xf numFmtId="0" fontId="12" fillId="3" borderId="2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49" fontId="0" fillId="0" borderId="0" xfId="0" applyNumberFormat="1" applyFont="1" applyAlignment="1" applyProtection="1">
      <alignment horizontal="justify"/>
    </xf>
    <xf numFmtId="49" fontId="0" fillId="0" borderId="0" xfId="0" applyNumberFormat="1" applyFont="1" applyAlignment="1" applyProtection="1">
      <alignment horizontal="justify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U.%20S.%20Center/VO,%20PT/PT%20+%20VO%202016_Predloha_2015_343_v001ab_po%2001.02.2017_U.%20S.%20Cen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8">
          <cell r="F8" t="str">
            <v>Tovary</v>
          </cell>
        </row>
        <row r="37">
          <cell r="K37">
            <v>42991</v>
          </cell>
        </row>
        <row r="39">
          <cell r="K39">
            <v>42940</v>
          </cell>
        </row>
        <row r="187">
          <cell r="F187" t="str">
            <v>nie</v>
          </cell>
        </row>
        <row r="189">
          <cell r="F189" t="str">
            <v>áno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  <row r="110">
          <cell r="C110" t="str">
            <v xml:space="preserve">Príloha č. 1: </v>
          </cell>
          <cell r="E110" t="str">
            <v>Vymedzenie predmetu prieskumu trhu</v>
          </cell>
        </row>
      </sheetData>
      <sheetData sheetId="5"/>
      <sheetData sheetId="6"/>
      <sheetData sheetId="7"/>
      <sheetData sheetId="8">
        <row r="604">
          <cell r="C604" t="str">
            <v>Kúpna zmluva – Príloha č. 1:</v>
          </cell>
          <cell r="F604" t="str">
            <v>Rozpočet - výkaz - výmer</v>
          </cell>
        </row>
        <row r="611">
          <cell r="C611" t="str">
            <v>Kúpna zmluva – Príloha č. 1:</v>
          </cell>
          <cell r="F611" t="str">
            <v>Technická špecifikácia predmetu zákazky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filterMode="1"/>
  <dimension ref="A1:P343"/>
  <sheetViews>
    <sheetView tabSelected="1" view="pageBreakPreview" zoomScaleNormal="100" zoomScaleSheetLayoutView="100" workbookViewId="0">
      <pane ySplit="3" topLeftCell="A170" activePane="bottomLeft" state="frozen"/>
      <selection pane="bottomLeft" activeCell="L176" sqref="L176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20.140625" style="1" customWidth="1"/>
    <col min="8" max="9" width="10.1406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bestFit="1" customWidth="1"/>
    <col min="16" max="16" width="14.5703125" style="1" bestFit="1" customWidth="1"/>
    <col min="17" max="28" width="9.140625" style="1"/>
    <col min="29" max="29" width="9.42578125" style="1" bestFit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1" hidden="1" x14ac:dyDescent="0.25">
      <c r="A4" s="2">
        <f ca="1">IF(OR([1]summary!$K$39="",[1]summary!$K$39&gt;=[1]summary!$K$37),1,0)</f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 t="str">
        <f>'[1]Výzva na prieskum trhu'!$C$110</f>
        <v xml:space="preserve">Príloha č. 1: </v>
      </c>
    </row>
    <row r="5" spans="1:16" s="2" customFormat="1" ht="23.25" customHeight="1" x14ac:dyDescent="0.25">
      <c r="A5" s="2">
        <v>1</v>
      </c>
      <c r="B5" s="100" t="str">
        <f ca="1">IF([1]summary!$F$8=$P$10,'[1]Súťažné podklady'!$C$604,IF(OR([1]summary!$K$39="",[1]summary!$K$39&gt;=[1]summary!$K$37),'[1]Výzva na prieskum trhu'!$B$2,'[1]Súťažné podklady'!$C$611))</f>
        <v>Kúpna zmluva – Príloha č. 1: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s="2" customFormat="1" x14ac:dyDescent="0.25">
      <c r="A6" s="2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2" customFormat="1" ht="23.25" customHeight="1" x14ac:dyDescent="0.25">
      <c r="A7" s="2">
        <v>1</v>
      </c>
      <c r="B7" s="100" t="str">
        <f ca="1">IF([1]summary!$F$8=$P$10,'[1]Súťažné podklady'!F604,IF(OR([1]summary!$K$39="",[1]summary!$K$39&gt;=[1]summary!$K$37),'[1]Výzva na prieskum trhu'!E110,'[1]Súťažné podklady'!$F$611))</f>
        <v>Technická špecifikácia predmetu zákazky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1">
        <f>IF([1]summary!$F$8=P10,1,0)</f>
        <v>0</v>
      </c>
      <c r="B10" s="101" t="s">
        <v>1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7"/>
      <c r="N10" s="7"/>
      <c r="P10" s="8" t="s">
        <v>2</v>
      </c>
    </row>
    <row r="11" spans="1:16" hidden="1" x14ac:dyDescent="0.25">
      <c r="A11" s="1">
        <f>A10</f>
        <v>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6" ht="15" hidden="1" customHeight="1" x14ac:dyDescent="0.25">
      <c r="A12" s="1">
        <f>A11</f>
        <v>0</v>
      </c>
      <c r="B12" s="102" t="s">
        <v>3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9"/>
      <c r="N12" s="9"/>
    </row>
    <row r="13" spans="1:16" hidden="1" x14ac:dyDescent="0.25">
      <c r="A13" s="1">
        <f>A12</f>
        <v>0</v>
      </c>
    </row>
    <row r="14" spans="1:16" s="11" customFormat="1" ht="18.75" x14ac:dyDescent="0.3">
      <c r="A14" s="1">
        <f>$A$15</f>
        <v>1</v>
      </c>
      <c r="B14" s="96" t="str">
        <f ca="1">IF(OR([1]summary!$K$39="",[1]summary!$K$39&gt;=[1]summary!$K$37),"Technická špecifikácia logického celku"&amp;IF([1]summary!$F$189="áno"," č. 1:",":"),IF([1]summary!$F$189="áno","Časť č. 1:",""))</f>
        <v>Časť č. 1: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10"/>
      <c r="N14" s="10"/>
    </row>
    <row r="15" spans="1:16" x14ac:dyDescent="0.25">
      <c r="A15" s="1">
        <f>IF($A$10=0,1,0)*IF($B$15="",0,1)</f>
        <v>1</v>
      </c>
      <c r="B15" s="97" t="s">
        <v>4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6" x14ac:dyDescent="0.25">
      <c r="A16" s="1">
        <f>$A$15</f>
        <v>1</v>
      </c>
      <c r="P16" s="12"/>
    </row>
    <row r="17" spans="1:16" x14ac:dyDescent="0.25">
      <c r="A17" s="1">
        <f>IF($A$10=0,1,0)</f>
        <v>1</v>
      </c>
      <c r="B17" s="82" t="s">
        <v>5</v>
      </c>
      <c r="C17" s="82"/>
      <c r="D17" s="83" t="s">
        <v>6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P17" s="12"/>
    </row>
    <row r="18" spans="1:16" ht="15.75" thickBot="1" x14ac:dyDescent="0.3">
      <c r="A18" s="1">
        <f>$A$17</f>
        <v>1</v>
      </c>
      <c r="P18" s="12"/>
    </row>
    <row r="19" spans="1:16" ht="69.95" customHeight="1" thickBot="1" x14ac:dyDescent="0.3">
      <c r="A19" s="1">
        <f t="shared" ref="A19:A91" si="0">$A$17</f>
        <v>1</v>
      </c>
      <c r="B19" s="52" t="s">
        <v>7</v>
      </c>
      <c r="C19" s="53"/>
      <c r="D19" s="53"/>
      <c r="E19" s="54"/>
      <c r="F19" s="55" t="s">
        <v>8</v>
      </c>
      <c r="G19" s="56"/>
      <c r="H19" s="57" t="s">
        <v>9</v>
      </c>
      <c r="I19" s="58"/>
      <c r="J19" s="13" t="s">
        <v>10</v>
      </c>
      <c r="K19" s="59" t="s">
        <v>11</v>
      </c>
      <c r="L19" s="60"/>
      <c r="M19" s="14" t="s">
        <v>12</v>
      </c>
      <c r="N19" s="15" t="s">
        <v>13</v>
      </c>
      <c r="P19" s="12"/>
    </row>
    <row r="20" spans="1:16" x14ac:dyDescent="0.25">
      <c r="A20" s="1">
        <f t="shared" si="0"/>
        <v>1</v>
      </c>
      <c r="B20" s="61" t="s">
        <v>6</v>
      </c>
      <c r="C20" s="62"/>
      <c r="D20" s="62"/>
      <c r="E20" s="63"/>
      <c r="F20" s="70" t="s">
        <v>14</v>
      </c>
      <c r="G20" s="71"/>
      <c r="H20" s="72" t="s">
        <v>15</v>
      </c>
      <c r="I20" s="73"/>
      <c r="J20" s="16" t="s">
        <v>16</v>
      </c>
      <c r="K20" s="17" t="s">
        <v>17</v>
      </c>
      <c r="L20" s="18"/>
      <c r="M20" s="38"/>
      <c r="N20" s="41"/>
    </row>
    <row r="21" spans="1:16" x14ac:dyDescent="0.25">
      <c r="A21" s="1">
        <f t="shared" si="0"/>
        <v>1</v>
      </c>
      <c r="B21" s="64"/>
      <c r="C21" s="65"/>
      <c r="D21" s="65"/>
      <c r="E21" s="66"/>
      <c r="F21" s="44" t="s">
        <v>18</v>
      </c>
      <c r="G21" s="45"/>
      <c r="H21" s="46" t="s">
        <v>19</v>
      </c>
      <c r="I21" s="47"/>
      <c r="J21" s="19" t="s">
        <v>20</v>
      </c>
      <c r="K21" s="20" t="s">
        <v>17</v>
      </c>
      <c r="L21" s="21"/>
      <c r="M21" s="39"/>
      <c r="N21" s="42"/>
    </row>
    <row r="22" spans="1:16" x14ac:dyDescent="0.25">
      <c r="A22" s="1">
        <f t="shared" si="0"/>
        <v>1</v>
      </c>
      <c r="B22" s="64"/>
      <c r="C22" s="65"/>
      <c r="D22" s="65"/>
      <c r="E22" s="66"/>
      <c r="F22" s="44" t="s">
        <v>21</v>
      </c>
      <c r="G22" s="45"/>
      <c r="H22" s="46" t="s">
        <v>22</v>
      </c>
      <c r="I22" s="47"/>
      <c r="J22" s="19" t="s">
        <v>23</v>
      </c>
      <c r="K22" s="20" t="s">
        <v>17</v>
      </c>
      <c r="L22" s="21"/>
      <c r="M22" s="39"/>
      <c r="N22" s="42"/>
    </row>
    <row r="23" spans="1:16" x14ac:dyDescent="0.25">
      <c r="A23" s="1">
        <f t="shared" si="0"/>
        <v>1</v>
      </c>
      <c r="B23" s="64"/>
      <c r="C23" s="65"/>
      <c r="D23" s="65"/>
      <c r="E23" s="66"/>
      <c r="F23" s="44" t="s">
        <v>24</v>
      </c>
      <c r="G23" s="45"/>
      <c r="H23" s="46" t="s">
        <v>25</v>
      </c>
      <c r="I23" s="47"/>
      <c r="J23" s="19" t="s">
        <v>23</v>
      </c>
      <c r="K23" s="20" t="s">
        <v>17</v>
      </c>
      <c r="L23" s="21"/>
      <c r="M23" s="39"/>
      <c r="N23" s="42"/>
    </row>
    <row r="24" spans="1:16" x14ac:dyDescent="0.25">
      <c r="A24" s="1">
        <f t="shared" si="0"/>
        <v>1</v>
      </c>
      <c r="B24" s="64"/>
      <c r="C24" s="65"/>
      <c r="D24" s="65"/>
      <c r="E24" s="66"/>
      <c r="F24" s="74" t="s">
        <v>26</v>
      </c>
      <c r="G24" s="75"/>
      <c r="H24" s="76" t="s">
        <v>27</v>
      </c>
      <c r="I24" s="77"/>
      <c r="J24" s="19"/>
      <c r="K24" s="20" t="s">
        <v>28</v>
      </c>
      <c r="L24" s="21"/>
      <c r="M24" s="39"/>
      <c r="N24" s="42"/>
    </row>
    <row r="25" spans="1:16" x14ac:dyDescent="0.25">
      <c r="A25" s="1">
        <f t="shared" si="0"/>
        <v>1</v>
      </c>
      <c r="B25" s="64"/>
      <c r="C25" s="65"/>
      <c r="D25" s="65"/>
      <c r="E25" s="66"/>
      <c r="F25" s="74" t="s">
        <v>29</v>
      </c>
      <c r="G25" s="75"/>
      <c r="H25" s="76" t="s">
        <v>27</v>
      </c>
      <c r="I25" s="77"/>
      <c r="J25" s="19"/>
      <c r="K25" s="20" t="s">
        <v>28</v>
      </c>
      <c r="L25" s="21"/>
      <c r="M25" s="39"/>
      <c r="N25" s="42"/>
    </row>
    <row r="26" spans="1:16" ht="15.75" thickBot="1" x14ac:dyDescent="0.3">
      <c r="A26" s="1">
        <f t="shared" si="0"/>
        <v>1</v>
      </c>
      <c r="B26" s="67"/>
      <c r="C26" s="68"/>
      <c r="D26" s="68"/>
      <c r="E26" s="69"/>
      <c r="F26" s="78" t="s">
        <v>30</v>
      </c>
      <c r="G26" s="79"/>
      <c r="H26" s="80" t="s">
        <v>27</v>
      </c>
      <c r="I26" s="81"/>
      <c r="J26" s="22"/>
      <c r="K26" s="23" t="s">
        <v>28</v>
      </c>
      <c r="L26" s="24"/>
      <c r="M26" s="40"/>
      <c r="N26" s="43"/>
    </row>
    <row r="27" spans="1:16" x14ac:dyDescent="0.25">
      <c r="A27" s="1">
        <f t="shared" si="0"/>
        <v>1</v>
      </c>
    </row>
    <row r="28" spans="1:16" x14ac:dyDescent="0.25">
      <c r="A28" s="1">
        <f t="shared" si="0"/>
        <v>1</v>
      </c>
    </row>
    <row r="29" spans="1:16" x14ac:dyDescent="0.25">
      <c r="A29" s="1">
        <f>IF($A$10=0,1,0)</f>
        <v>1</v>
      </c>
      <c r="B29" s="82" t="s">
        <v>5</v>
      </c>
      <c r="C29" s="82"/>
      <c r="D29" s="83" t="s">
        <v>31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P29" s="12"/>
    </row>
    <row r="30" spans="1:16" ht="15.75" thickBot="1" x14ac:dyDescent="0.3">
      <c r="A30" s="1">
        <f>$A$17</f>
        <v>1</v>
      </c>
      <c r="P30" s="12"/>
    </row>
    <row r="31" spans="1:16" ht="69.95" customHeight="1" thickBot="1" x14ac:dyDescent="0.3">
      <c r="A31" s="1">
        <f t="shared" si="0"/>
        <v>1</v>
      </c>
      <c r="B31" s="52" t="s">
        <v>7</v>
      </c>
      <c r="C31" s="53"/>
      <c r="D31" s="53"/>
      <c r="E31" s="54"/>
      <c r="F31" s="55" t="s">
        <v>8</v>
      </c>
      <c r="G31" s="56"/>
      <c r="H31" s="57" t="s">
        <v>9</v>
      </c>
      <c r="I31" s="58"/>
      <c r="J31" s="13" t="s">
        <v>10</v>
      </c>
      <c r="K31" s="59" t="s">
        <v>11</v>
      </c>
      <c r="L31" s="60"/>
      <c r="M31" s="14" t="s">
        <v>12</v>
      </c>
      <c r="N31" s="15" t="s">
        <v>13</v>
      </c>
      <c r="P31" s="12"/>
    </row>
    <row r="32" spans="1:16" x14ac:dyDescent="0.25">
      <c r="A32" s="1">
        <f t="shared" si="0"/>
        <v>1</v>
      </c>
      <c r="B32" s="61" t="s">
        <v>31</v>
      </c>
      <c r="C32" s="62"/>
      <c r="D32" s="62"/>
      <c r="E32" s="63"/>
      <c r="F32" s="70" t="s">
        <v>32</v>
      </c>
      <c r="G32" s="71"/>
      <c r="H32" s="72" t="s">
        <v>27</v>
      </c>
      <c r="I32" s="73"/>
      <c r="J32" s="16"/>
      <c r="K32" s="17" t="s">
        <v>28</v>
      </c>
      <c r="L32" s="18"/>
      <c r="M32" s="38"/>
      <c r="N32" s="41"/>
    </row>
    <row r="33" spans="1:16" x14ac:dyDescent="0.25">
      <c r="A33" s="1">
        <f t="shared" si="0"/>
        <v>1</v>
      </c>
      <c r="B33" s="64"/>
      <c r="C33" s="65"/>
      <c r="D33" s="65"/>
      <c r="E33" s="66"/>
      <c r="F33" s="44" t="s">
        <v>33</v>
      </c>
      <c r="G33" s="45"/>
      <c r="H33" s="46" t="s">
        <v>27</v>
      </c>
      <c r="I33" s="47"/>
      <c r="J33" s="19"/>
      <c r="K33" s="20" t="s">
        <v>28</v>
      </c>
      <c r="L33" s="21"/>
      <c r="M33" s="39"/>
      <c r="N33" s="42"/>
    </row>
    <row r="34" spans="1:16" x14ac:dyDescent="0.25">
      <c r="A34" s="1">
        <f t="shared" si="0"/>
        <v>1</v>
      </c>
      <c r="B34" s="64"/>
      <c r="C34" s="65"/>
      <c r="D34" s="65"/>
      <c r="E34" s="66"/>
      <c r="F34" s="44" t="s">
        <v>34</v>
      </c>
      <c r="G34" s="45"/>
      <c r="H34" s="46" t="s">
        <v>27</v>
      </c>
      <c r="I34" s="47"/>
      <c r="J34" s="19"/>
      <c r="K34" s="20" t="s">
        <v>28</v>
      </c>
      <c r="L34" s="21"/>
      <c r="M34" s="39"/>
      <c r="N34" s="42"/>
    </row>
    <row r="35" spans="1:16" x14ac:dyDescent="0.25">
      <c r="A35" s="1">
        <f t="shared" si="0"/>
        <v>1</v>
      </c>
      <c r="B35" s="64"/>
      <c r="C35" s="65"/>
      <c r="D35" s="65"/>
      <c r="E35" s="66"/>
      <c r="F35" s="44" t="s">
        <v>35</v>
      </c>
      <c r="G35" s="45"/>
      <c r="H35" s="46" t="s">
        <v>27</v>
      </c>
      <c r="I35" s="47"/>
      <c r="J35" s="19"/>
      <c r="K35" s="20" t="s">
        <v>28</v>
      </c>
      <c r="L35" s="21"/>
      <c r="M35" s="39"/>
      <c r="N35" s="42"/>
    </row>
    <row r="36" spans="1:16" x14ac:dyDescent="0.25">
      <c r="A36" s="1">
        <f t="shared" si="0"/>
        <v>1</v>
      </c>
      <c r="B36" s="64"/>
      <c r="C36" s="65"/>
      <c r="D36" s="65"/>
      <c r="E36" s="66"/>
      <c r="F36" s="74" t="s">
        <v>36</v>
      </c>
      <c r="G36" s="75"/>
      <c r="H36" s="76" t="s">
        <v>27</v>
      </c>
      <c r="I36" s="77"/>
      <c r="J36" s="19"/>
      <c r="K36" s="20" t="s">
        <v>28</v>
      </c>
      <c r="L36" s="21"/>
      <c r="M36" s="39"/>
      <c r="N36" s="42"/>
    </row>
    <row r="37" spans="1:16" x14ac:dyDescent="0.25">
      <c r="A37" s="1">
        <f t="shared" si="0"/>
        <v>1</v>
      </c>
      <c r="B37" s="64"/>
      <c r="C37" s="65"/>
      <c r="D37" s="65"/>
      <c r="E37" s="66"/>
      <c r="F37" s="74" t="s">
        <v>37</v>
      </c>
      <c r="G37" s="75"/>
      <c r="H37" s="76" t="s">
        <v>27</v>
      </c>
      <c r="I37" s="77"/>
      <c r="J37" s="19"/>
      <c r="K37" s="20" t="s">
        <v>28</v>
      </c>
      <c r="L37" s="21"/>
      <c r="M37" s="39"/>
      <c r="N37" s="42"/>
    </row>
    <row r="38" spans="1:16" x14ac:dyDescent="0.25">
      <c r="A38" s="1">
        <f t="shared" si="0"/>
        <v>1</v>
      </c>
      <c r="B38" s="64"/>
      <c r="C38" s="65"/>
      <c r="D38" s="65"/>
      <c r="E38" s="66"/>
      <c r="F38" s="74" t="s">
        <v>38</v>
      </c>
      <c r="G38" s="75"/>
      <c r="H38" s="76" t="s">
        <v>27</v>
      </c>
      <c r="I38" s="77"/>
      <c r="J38" s="19"/>
      <c r="K38" s="20" t="s">
        <v>28</v>
      </c>
      <c r="L38" s="21"/>
      <c r="M38" s="39"/>
      <c r="N38" s="42"/>
    </row>
    <row r="39" spans="1:16" x14ac:dyDescent="0.25">
      <c r="A39" s="1">
        <f t="shared" si="0"/>
        <v>1</v>
      </c>
      <c r="B39" s="64"/>
      <c r="C39" s="65"/>
      <c r="D39" s="65"/>
      <c r="E39" s="66"/>
      <c r="F39" s="74" t="s">
        <v>39</v>
      </c>
      <c r="G39" s="75"/>
      <c r="H39" s="76" t="s">
        <v>40</v>
      </c>
      <c r="I39" s="77"/>
      <c r="J39" s="19" t="s">
        <v>16</v>
      </c>
      <c r="K39" s="20" t="s">
        <v>17</v>
      </c>
      <c r="L39" s="21"/>
      <c r="M39" s="39"/>
      <c r="N39" s="42"/>
    </row>
    <row r="40" spans="1:16" x14ac:dyDescent="0.25">
      <c r="A40" s="1">
        <f t="shared" si="0"/>
        <v>1</v>
      </c>
      <c r="B40" s="64"/>
      <c r="C40" s="65"/>
      <c r="D40" s="65"/>
      <c r="E40" s="66"/>
      <c r="F40" s="74" t="s">
        <v>41</v>
      </c>
      <c r="G40" s="75"/>
      <c r="H40" s="76" t="s">
        <v>42</v>
      </c>
      <c r="I40" s="77"/>
      <c r="J40" s="19" t="s">
        <v>16</v>
      </c>
      <c r="K40" s="20" t="s">
        <v>17</v>
      </c>
      <c r="L40" s="21"/>
      <c r="M40" s="39"/>
      <c r="N40" s="42"/>
    </row>
    <row r="41" spans="1:16" x14ac:dyDescent="0.25">
      <c r="A41" s="1">
        <f t="shared" si="0"/>
        <v>1</v>
      </c>
      <c r="B41" s="64"/>
      <c r="C41" s="65"/>
      <c r="D41" s="65"/>
      <c r="E41" s="66"/>
      <c r="F41" s="74" t="s">
        <v>43</v>
      </c>
      <c r="G41" s="75"/>
      <c r="H41" s="76" t="s">
        <v>27</v>
      </c>
      <c r="I41" s="77"/>
      <c r="J41" s="19"/>
      <c r="K41" s="20" t="s">
        <v>28</v>
      </c>
      <c r="L41" s="21"/>
      <c r="M41" s="39"/>
      <c r="N41" s="42"/>
    </row>
    <row r="42" spans="1:16" ht="15.75" thickBot="1" x14ac:dyDescent="0.3">
      <c r="A42" s="1">
        <f t="shared" si="0"/>
        <v>1</v>
      </c>
      <c r="B42" s="67"/>
      <c r="C42" s="68"/>
      <c r="D42" s="68"/>
      <c r="E42" s="69"/>
      <c r="F42" s="78" t="s">
        <v>44</v>
      </c>
      <c r="G42" s="79"/>
      <c r="H42" s="80" t="s">
        <v>45</v>
      </c>
      <c r="I42" s="81"/>
      <c r="J42" s="22" t="s">
        <v>23</v>
      </c>
      <c r="K42" s="23" t="s">
        <v>17</v>
      </c>
      <c r="L42" s="24"/>
      <c r="M42" s="40"/>
      <c r="N42" s="43"/>
    </row>
    <row r="43" spans="1:16" x14ac:dyDescent="0.25">
      <c r="A43" s="1">
        <f t="shared" si="0"/>
        <v>1</v>
      </c>
    </row>
    <row r="44" spans="1:16" x14ac:dyDescent="0.25">
      <c r="A44" s="1">
        <f t="shared" si="0"/>
        <v>1</v>
      </c>
    </row>
    <row r="45" spans="1:16" x14ac:dyDescent="0.25">
      <c r="A45" s="1">
        <f>IF($A$10=0,1,0)</f>
        <v>1</v>
      </c>
      <c r="B45" s="82" t="s">
        <v>5</v>
      </c>
      <c r="C45" s="82"/>
      <c r="D45" s="83" t="s">
        <v>46</v>
      </c>
      <c r="E45" s="83"/>
      <c r="F45" s="83"/>
      <c r="G45" s="83"/>
      <c r="H45" s="83"/>
      <c r="I45" s="83"/>
      <c r="J45" s="83"/>
      <c r="K45" s="83"/>
      <c r="L45" s="83"/>
      <c r="M45" s="83"/>
      <c r="N45" s="83"/>
      <c r="P45" s="12"/>
    </row>
    <row r="46" spans="1:16" ht="15.75" thickBot="1" x14ac:dyDescent="0.3">
      <c r="A46" s="1">
        <f>$A$17</f>
        <v>1</v>
      </c>
      <c r="P46" s="12"/>
    </row>
    <row r="47" spans="1:16" ht="69.95" customHeight="1" thickBot="1" x14ac:dyDescent="0.3">
      <c r="A47" s="1">
        <f t="shared" si="0"/>
        <v>1</v>
      </c>
      <c r="B47" s="52" t="s">
        <v>7</v>
      </c>
      <c r="C47" s="53"/>
      <c r="D47" s="53"/>
      <c r="E47" s="54"/>
      <c r="F47" s="55" t="s">
        <v>8</v>
      </c>
      <c r="G47" s="56"/>
      <c r="H47" s="57" t="s">
        <v>9</v>
      </c>
      <c r="I47" s="58"/>
      <c r="J47" s="13" t="s">
        <v>10</v>
      </c>
      <c r="K47" s="59" t="s">
        <v>11</v>
      </c>
      <c r="L47" s="60"/>
      <c r="M47" s="14" t="s">
        <v>12</v>
      </c>
      <c r="N47" s="15" t="s">
        <v>13</v>
      </c>
      <c r="P47" s="12"/>
    </row>
    <row r="48" spans="1:16" ht="25.5" customHeight="1" x14ac:dyDescent="0.25">
      <c r="A48" s="1">
        <f t="shared" si="0"/>
        <v>1</v>
      </c>
      <c r="B48" s="61" t="s">
        <v>46</v>
      </c>
      <c r="C48" s="62"/>
      <c r="D48" s="62"/>
      <c r="E48" s="63"/>
      <c r="F48" s="70" t="s">
        <v>47</v>
      </c>
      <c r="G48" s="71"/>
      <c r="H48" s="72" t="s">
        <v>27</v>
      </c>
      <c r="I48" s="73"/>
      <c r="J48" s="16"/>
      <c r="K48" s="17" t="s">
        <v>28</v>
      </c>
      <c r="L48" s="18"/>
      <c r="M48" s="38"/>
      <c r="N48" s="41"/>
    </row>
    <row r="49" spans="1:16" x14ac:dyDescent="0.25">
      <c r="A49" s="1">
        <f t="shared" si="0"/>
        <v>1</v>
      </c>
      <c r="B49" s="64"/>
      <c r="C49" s="65"/>
      <c r="D49" s="65"/>
      <c r="E49" s="66"/>
      <c r="F49" s="44" t="s">
        <v>48</v>
      </c>
      <c r="G49" s="45"/>
      <c r="H49" s="46" t="s">
        <v>49</v>
      </c>
      <c r="I49" s="47"/>
      <c r="J49" s="19" t="s">
        <v>50</v>
      </c>
      <c r="K49" s="20" t="s">
        <v>17</v>
      </c>
      <c r="L49" s="21"/>
      <c r="M49" s="39"/>
      <c r="N49" s="42"/>
    </row>
    <row r="50" spans="1:16" x14ac:dyDescent="0.25">
      <c r="A50" s="1">
        <f t="shared" si="0"/>
        <v>1</v>
      </c>
      <c r="B50" s="64"/>
      <c r="C50" s="65"/>
      <c r="D50" s="65"/>
      <c r="E50" s="66"/>
      <c r="F50" s="44" t="s">
        <v>51</v>
      </c>
      <c r="G50" s="45"/>
      <c r="H50" s="46" t="s">
        <v>27</v>
      </c>
      <c r="I50" s="47"/>
      <c r="J50" s="19"/>
      <c r="K50" s="20" t="s">
        <v>28</v>
      </c>
      <c r="L50" s="21"/>
      <c r="M50" s="39"/>
      <c r="N50" s="42"/>
    </row>
    <row r="51" spans="1:16" x14ac:dyDescent="0.25">
      <c r="A51" s="1">
        <f t="shared" si="0"/>
        <v>1</v>
      </c>
      <c r="B51" s="64"/>
      <c r="C51" s="65"/>
      <c r="D51" s="65"/>
      <c r="E51" s="66"/>
      <c r="F51" s="44" t="s">
        <v>52</v>
      </c>
      <c r="G51" s="45"/>
      <c r="H51" s="46" t="s">
        <v>27</v>
      </c>
      <c r="I51" s="47"/>
      <c r="J51" s="19"/>
      <c r="K51" s="20" t="s">
        <v>28</v>
      </c>
      <c r="L51" s="21"/>
      <c r="M51" s="39"/>
      <c r="N51" s="42"/>
    </row>
    <row r="52" spans="1:16" x14ac:dyDescent="0.25">
      <c r="A52" s="1">
        <f t="shared" si="0"/>
        <v>1</v>
      </c>
      <c r="B52" s="64"/>
      <c r="C52" s="65"/>
      <c r="D52" s="65"/>
      <c r="E52" s="66"/>
      <c r="F52" s="74" t="s">
        <v>53</v>
      </c>
      <c r="G52" s="75"/>
      <c r="H52" s="76" t="s">
        <v>54</v>
      </c>
      <c r="I52" s="77"/>
      <c r="J52" s="19" t="s">
        <v>16</v>
      </c>
      <c r="K52" s="20" t="s">
        <v>17</v>
      </c>
      <c r="L52" s="21"/>
      <c r="M52" s="39"/>
      <c r="N52" s="42"/>
    </row>
    <row r="53" spans="1:16" x14ac:dyDescent="0.25">
      <c r="A53" s="1">
        <f t="shared" si="0"/>
        <v>1</v>
      </c>
      <c r="B53" s="64"/>
      <c r="C53" s="65"/>
      <c r="D53" s="65"/>
      <c r="E53" s="66"/>
      <c r="F53" s="74" t="s">
        <v>55</v>
      </c>
      <c r="G53" s="75"/>
      <c r="H53" s="76" t="s">
        <v>56</v>
      </c>
      <c r="I53" s="77"/>
      <c r="J53" s="19" t="s">
        <v>50</v>
      </c>
      <c r="K53" s="20" t="s">
        <v>17</v>
      </c>
      <c r="L53" s="21"/>
      <c r="M53" s="39"/>
      <c r="N53" s="42"/>
    </row>
    <row r="54" spans="1:16" ht="15.75" thickBot="1" x14ac:dyDescent="0.3">
      <c r="A54" s="1">
        <f t="shared" si="0"/>
        <v>1</v>
      </c>
      <c r="B54" s="67"/>
      <c r="C54" s="68"/>
      <c r="D54" s="68"/>
      <c r="E54" s="69"/>
      <c r="F54" s="78" t="s">
        <v>57</v>
      </c>
      <c r="G54" s="79"/>
      <c r="H54" s="80" t="s">
        <v>58</v>
      </c>
      <c r="I54" s="81"/>
      <c r="J54" s="22" t="s">
        <v>50</v>
      </c>
      <c r="K54" s="23" t="s">
        <v>17</v>
      </c>
      <c r="L54" s="24"/>
      <c r="M54" s="40"/>
      <c r="N54" s="43"/>
    </row>
    <row r="55" spans="1:16" x14ac:dyDescent="0.25">
      <c r="A55" s="1">
        <f t="shared" si="0"/>
        <v>1</v>
      </c>
    </row>
    <row r="56" spans="1:16" x14ac:dyDescent="0.25">
      <c r="A56" s="1">
        <f t="shared" si="0"/>
        <v>1</v>
      </c>
    </row>
    <row r="57" spans="1:16" x14ac:dyDescent="0.25">
      <c r="A57" s="1">
        <f>IF($A$10=0,1,0)</f>
        <v>1</v>
      </c>
      <c r="B57" s="82" t="s">
        <v>5</v>
      </c>
      <c r="C57" s="82"/>
      <c r="D57" s="83" t="s">
        <v>59</v>
      </c>
      <c r="E57" s="83"/>
      <c r="F57" s="83"/>
      <c r="G57" s="83"/>
      <c r="H57" s="83"/>
      <c r="I57" s="83"/>
      <c r="J57" s="83"/>
      <c r="K57" s="83"/>
      <c r="L57" s="83"/>
      <c r="M57" s="83"/>
      <c r="N57" s="83"/>
      <c r="P57" s="12"/>
    </row>
    <row r="58" spans="1:16" ht="15.75" thickBot="1" x14ac:dyDescent="0.3">
      <c r="A58" s="1">
        <f>$A$17</f>
        <v>1</v>
      </c>
      <c r="P58" s="12"/>
    </row>
    <row r="59" spans="1:16" ht="69.95" customHeight="1" thickBot="1" x14ac:dyDescent="0.3">
      <c r="A59" s="1">
        <f t="shared" si="0"/>
        <v>1</v>
      </c>
      <c r="B59" s="52" t="s">
        <v>7</v>
      </c>
      <c r="C59" s="53"/>
      <c r="D59" s="53"/>
      <c r="E59" s="54"/>
      <c r="F59" s="55" t="s">
        <v>8</v>
      </c>
      <c r="G59" s="56"/>
      <c r="H59" s="57" t="s">
        <v>9</v>
      </c>
      <c r="I59" s="58"/>
      <c r="J59" s="13" t="s">
        <v>10</v>
      </c>
      <c r="K59" s="59" t="s">
        <v>11</v>
      </c>
      <c r="L59" s="60"/>
      <c r="M59" s="14" t="s">
        <v>12</v>
      </c>
      <c r="N59" s="15" t="s">
        <v>13</v>
      </c>
      <c r="P59" s="12"/>
    </row>
    <row r="60" spans="1:16" x14ac:dyDescent="0.25">
      <c r="A60" s="1">
        <f t="shared" si="0"/>
        <v>1</v>
      </c>
      <c r="B60" s="61" t="s">
        <v>59</v>
      </c>
      <c r="C60" s="62"/>
      <c r="D60" s="62"/>
      <c r="E60" s="63"/>
      <c r="F60" s="70" t="s">
        <v>60</v>
      </c>
      <c r="G60" s="71"/>
      <c r="H60" s="72" t="s">
        <v>27</v>
      </c>
      <c r="I60" s="73"/>
      <c r="J60" s="16"/>
      <c r="K60" s="17" t="s">
        <v>28</v>
      </c>
      <c r="L60" s="18"/>
      <c r="M60" s="38"/>
      <c r="N60" s="41"/>
    </row>
    <row r="61" spans="1:16" x14ac:dyDescent="0.25">
      <c r="A61" s="1">
        <f t="shared" si="0"/>
        <v>1</v>
      </c>
      <c r="B61" s="64"/>
      <c r="C61" s="65"/>
      <c r="D61" s="65"/>
      <c r="E61" s="66"/>
      <c r="F61" s="44" t="s">
        <v>61</v>
      </c>
      <c r="G61" s="45"/>
      <c r="H61" s="46" t="s">
        <v>62</v>
      </c>
      <c r="I61" s="47"/>
      <c r="J61" s="19" t="s">
        <v>63</v>
      </c>
      <c r="K61" s="20" t="s">
        <v>17</v>
      </c>
      <c r="L61" s="21"/>
      <c r="M61" s="39"/>
      <c r="N61" s="42"/>
    </row>
    <row r="62" spans="1:16" x14ac:dyDescent="0.25">
      <c r="A62" s="1">
        <f t="shared" si="0"/>
        <v>1</v>
      </c>
      <c r="B62" s="64"/>
      <c r="C62" s="65"/>
      <c r="D62" s="65"/>
      <c r="E62" s="66"/>
      <c r="F62" s="44" t="s">
        <v>64</v>
      </c>
      <c r="G62" s="45"/>
      <c r="H62" s="46" t="s">
        <v>27</v>
      </c>
      <c r="I62" s="47"/>
      <c r="J62" s="19"/>
      <c r="K62" s="20" t="s">
        <v>28</v>
      </c>
      <c r="L62" s="21"/>
      <c r="M62" s="39"/>
      <c r="N62" s="42"/>
    </row>
    <row r="63" spans="1:16" x14ac:dyDescent="0.25">
      <c r="A63" s="1">
        <f t="shared" si="0"/>
        <v>1</v>
      </c>
      <c r="B63" s="64"/>
      <c r="C63" s="65"/>
      <c r="D63" s="65"/>
      <c r="E63" s="66"/>
      <c r="F63" s="44" t="s">
        <v>65</v>
      </c>
      <c r="G63" s="45"/>
      <c r="H63" s="46" t="s">
        <v>27</v>
      </c>
      <c r="I63" s="47"/>
      <c r="J63" s="19"/>
      <c r="K63" s="20" t="s">
        <v>28</v>
      </c>
      <c r="L63" s="21"/>
      <c r="M63" s="39"/>
      <c r="N63" s="42"/>
    </row>
    <row r="64" spans="1:16" x14ac:dyDescent="0.25">
      <c r="A64" s="1">
        <f t="shared" si="0"/>
        <v>1</v>
      </c>
      <c r="B64" s="64"/>
      <c r="C64" s="65"/>
      <c r="D64" s="65"/>
      <c r="E64" s="66"/>
      <c r="F64" s="74" t="s">
        <v>66</v>
      </c>
      <c r="G64" s="75"/>
      <c r="H64" s="76" t="s">
        <v>27</v>
      </c>
      <c r="I64" s="77"/>
      <c r="J64" s="19"/>
      <c r="K64" s="20" t="s">
        <v>28</v>
      </c>
      <c r="L64" s="21"/>
      <c r="M64" s="39"/>
      <c r="N64" s="42"/>
    </row>
    <row r="65" spans="1:16" x14ac:dyDescent="0.25">
      <c r="A65" s="1">
        <f t="shared" si="0"/>
        <v>1</v>
      </c>
      <c r="B65" s="64"/>
      <c r="C65" s="65"/>
      <c r="D65" s="65"/>
      <c r="E65" s="66"/>
      <c r="F65" s="74" t="s">
        <v>67</v>
      </c>
      <c r="G65" s="75"/>
      <c r="H65" s="76" t="s">
        <v>27</v>
      </c>
      <c r="I65" s="77"/>
      <c r="J65" s="19"/>
      <c r="K65" s="20" t="s">
        <v>28</v>
      </c>
      <c r="L65" s="21"/>
      <c r="M65" s="39"/>
      <c r="N65" s="42"/>
    </row>
    <row r="66" spans="1:16" ht="39.950000000000003" customHeight="1" x14ac:dyDescent="0.25">
      <c r="A66" s="1">
        <f t="shared" si="0"/>
        <v>1</v>
      </c>
      <c r="B66" s="64"/>
      <c r="C66" s="65"/>
      <c r="D66" s="65"/>
      <c r="E66" s="66"/>
      <c r="F66" s="74" t="s">
        <v>68</v>
      </c>
      <c r="G66" s="75"/>
      <c r="H66" s="76" t="s">
        <v>27</v>
      </c>
      <c r="I66" s="77"/>
      <c r="J66" s="19"/>
      <c r="K66" s="20" t="s">
        <v>28</v>
      </c>
      <c r="L66" s="21"/>
      <c r="M66" s="39"/>
      <c r="N66" s="42"/>
    </row>
    <row r="67" spans="1:16" x14ac:dyDescent="0.25">
      <c r="A67" s="1">
        <f t="shared" si="0"/>
        <v>1</v>
      </c>
      <c r="B67" s="64"/>
      <c r="C67" s="65"/>
      <c r="D67" s="65"/>
      <c r="E67" s="66"/>
      <c r="F67" s="74" t="s">
        <v>69</v>
      </c>
      <c r="G67" s="75"/>
      <c r="H67" s="76" t="s">
        <v>70</v>
      </c>
      <c r="I67" s="77"/>
      <c r="J67" s="19" t="s">
        <v>71</v>
      </c>
      <c r="K67" s="20" t="s">
        <v>17</v>
      </c>
      <c r="L67" s="21"/>
      <c r="M67" s="39"/>
      <c r="N67" s="42"/>
    </row>
    <row r="68" spans="1:16" x14ac:dyDescent="0.25">
      <c r="A68" s="1">
        <f t="shared" si="0"/>
        <v>1</v>
      </c>
      <c r="B68" s="64"/>
      <c r="C68" s="65"/>
      <c r="D68" s="65"/>
      <c r="E68" s="66"/>
      <c r="F68" s="74" t="s">
        <v>72</v>
      </c>
      <c r="G68" s="75"/>
      <c r="H68" s="76" t="s">
        <v>27</v>
      </c>
      <c r="I68" s="77"/>
      <c r="J68" s="19"/>
      <c r="K68" s="20" t="s">
        <v>28</v>
      </c>
      <c r="L68" s="21"/>
      <c r="M68" s="39"/>
      <c r="N68" s="42"/>
    </row>
    <row r="69" spans="1:16" ht="25.5" customHeight="1" x14ac:dyDescent="0.25">
      <c r="A69" s="1">
        <f t="shared" si="0"/>
        <v>1</v>
      </c>
      <c r="B69" s="64"/>
      <c r="C69" s="65"/>
      <c r="D69" s="65"/>
      <c r="E69" s="66"/>
      <c r="F69" s="98" t="s">
        <v>73</v>
      </c>
      <c r="G69" s="99"/>
      <c r="H69" s="76" t="s">
        <v>27</v>
      </c>
      <c r="I69" s="77"/>
      <c r="J69" s="19"/>
      <c r="K69" s="20" t="s">
        <v>28</v>
      </c>
      <c r="L69" s="21"/>
      <c r="M69" s="39"/>
      <c r="N69" s="42"/>
    </row>
    <row r="70" spans="1:16" x14ac:dyDescent="0.25">
      <c r="A70" s="1">
        <f t="shared" si="0"/>
        <v>1</v>
      </c>
      <c r="B70" s="64"/>
      <c r="C70" s="65"/>
      <c r="D70" s="65"/>
      <c r="E70" s="66"/>
      <c r="F70" s="98" t="s">
        <v>74</v>
      </c>
      <c r="G70" s="99"/>
      <c r="H70" s="76" t="s">
        <v>27</v>
      </c>
      <c r="I70" s="77"/>
      <c r="J70" s="19"/>
      <c r="K70" s="20" t="s">
        <v>28</v>
      </c>
      <c r="L70" s="21"/>
      <c r="M70" s="39"/>
      <c r="N70" s="42"/>
    </row>
    <row r="71" spans="1:16" ht="25.5" customHeight="1" x14ac:dyDescent="0.25">
      <c r="A71" s="1">
        <f t="shared" si="0"/>
        <v>1</v>
      </c>
      <c r="B71" s="64"/>
      <c r="C71" s="65"/>
      <c r="D71" s="65"/>
      <c r="E71" s="66"/>
      <c r="F71" s="74" t="s">
        <v>75</v>
      </c>
      <c r="G71" s="75"/>
      <c r="H71" s="76" t="s">
        <v>27</v>
      </c>
      <c r="I71" s="77"/>
      <c r="J71" s="19"/>
      <c r="K71" s="20" t="s">
        <v>28</v>
      </c>
      <c r="L71" s="21"/>
      <c r="M71" s="39"/>
      <c r="N71" s="42"/>
    </row>
    <row r="72" spans="1:16" ht="15.75" thickBot="1" x14ac:dyDescent="0.3">
      <c r="A72" s="1">
        <f t="shared" si="0"/>
        <v>1</v>
      </c>
      <c r="B72" s="67"/>
      <c r="C72" s="68"/>
      <c r="D72" s="68"/>
      <c r="E72" s="69"/>
      <c r="F72" s="78" t="s">
        <v>76</v>
      </c>
      <c r="G72" s="79"/>
      <c r="H72" s="80" t="s">
        <v>27</v>
      </c>
      <c r="I72" s="81"/>
      <c r="J72" s="22"/>
      <c r="K72" s="23" t="s">
        <v>28</v>
      </c>
      <c r="L72" s="24"/>
      <c r="M72" s="40"/>
      <c r="N72" s="43"/>
    </row>
    <row r="73" spans="1:16" x14ac:dyDescent="0.25">
      <c r="A73" s="1">
        <f t="shared" si="0"/>
        <v>1</v>
      </c>
    </row>
    <row r="74" spans="1:16" x14ac:dyDescent="0.25">
      <c r="A74" s="1">
        <f t="shared" si="0"/>
        <v>1</v>
      </c>
      <c r="C74" s="25" t="s">
        <v>77</v>
      </c>
      <c r="D74" s="26"/>
      <c r="E74" s="26"/>
    </row>
    <row r="75" spans="1:16" s="27" customFormat="1" x14ac:dyDescent="0.25">
      <c r="A75" s="1">
        <f t="shared" si="0"/>
        <v>1</v>
      </c>
      <c r="C75" s="25"/>
    </row>
    <row r="76" spans="1:16" s="27" customFormat="1" ht="15" customHeight="1" x14ac:dyDescent="0.25">
      <c r="A76" s="1">
        <f t="shared" si="0"/>
        <v>1</v>
      </c>
      <c r="C76" s="25" t="s">
        <v>78</v>
      </c>
      <c r="D76" s="26"/>
      <c r="E76" s="26"/>
      <c r="I76" s="28"/>
      <c r="J76" s="28"/>
      <c r="K76" s="28"/>
      <c r="L76" s="28"/>
      <c r="M76" s="29"/>
      <c r="N76" s="29"/>
    </row>
    <row r="77" spans="1:16" s="27" customFormat="1" x14ac:dyDescent="0.25">
      <c r="A77" s="1">
        <f t="shared" si="0"/>
        <v>1</v>
      </c>
      <c r="G77" s="29"/>
      <c r="I77" s="37" t="str">
        <f ca="1">"podpis a pečiatka "&amp;IF(OR([1]summary!$K$39="",[1]summary!$K$39&gt;=[1]summary!$K$37),"navrhovateľa","dodávateľa")</f>
        <v>podpis a pečiatka dodávateľa</v>
      </c>
      <c r="J77" s="37"/>
      <c r="K77" s="37"/>
      <c r="L77" s="37"/>
      <c r="M77" s="30"/>
      <c r="N77" s="30"/>
    </row>
    <row r="78" spans="1:16" s="11" customFormat="1" ht="18.75" x14ac:dyDescent="0.3">
      <c r="A78" s="1">
        <f>$A$15</f>
        <v>1</v>
      </c>
      <c r="B78" s="96" t="str">
        <f ca="1">IF(OR([1]summary!$K$39="",[1]summary!$K$39&gt;=[1]summary!$K$37),"Technická špecifikácia logického celku"&amp;IF([1]summary!$F$189="áno"," č. 2:",":"),IF([1]summary!$F$189="áno","Časť č. 2:",""))</f>
        <v>Časť č. 2: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10"/>
      <c r="N78" s="10"/>
    </row>
    <row r="79" spans="1:16" x14ac:dyDescent="0.25">
      <c r="A79" s="1">
        <f>IF($A$10=0,1,0)*IF($B$15="",0,1)</f>
        <v>1</v>
      </c>
      <c r="B79" s="97" t="s">
        <v>79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spans="1:16" x14ac:dyDescent="0.25">
      <c r="A80" s="1">
        <f>$A$15</f>
        <v>1</v>
      </c>
      <c r="P80" s="12"/>
    </row>
    <row r="81" spans="1:16" x14ac:dyDescent="0.25">
      <c r="A81" s="1">
        <f t="shared" si="0"/>
        <v>1</v>
      </c>
      <c r="B81" s="82" t="s">
        <v>5</v>
      </c>
      <c r="C81" s="82"/>
      <c r="D81" s="83" t="s">
        <v>80</v>
      </c>
      <c r="E81" s="83"/>
      <c r="F81" s="83"/>
      <c r="G81" s="83"/>
      <c r="H81" s="83"/>
      <c r="I81" s="83"/>
      <c r="J81" s="83"/>
      <c r="K81" s="83"/>
      <c r="L81" s="83"/>
      <c r="M81" s="83"/>
      <c r="N81" s="83"/>
      <c r="P81" s="12"/>
    </row>
    <row r="82" spans="1:16" ht="15.75" thickBot="1" x14ac:dyDescent="0.3">
      <c r="A82" s="1">
        <f t="shared" si="0"/>
        <v>1</v>
      </c>
      <c r="P82" s="12"/>
    </row>
    <row r="83" spans="1:16" ht="69.95" customHeight="1" thickBot="1" x14ac:dyDescent="0.3">
      <c r="A83" s="1">
        <f t="shared" si="0"/>
        <v>1</v>
      </c>
      <c r="B83" s="52" t="s">
        <v>7</v>
      </c>
      <c r="C83" s="53"/>
      <c r="D83" s="53"/>
      <c r="E83" s="54"/>
      <c r="F83" s="55" t="s">
        <v>8</v>
      </c>
      <c r="G83" s="56"/>
      <c r="H83" s="57" t="s">
        <v>9</v>
      </c>
      <c r="I83" s="58"/>
      <c r="J83" s="13" t="s">
        <v>10</v>
      </c>
      <c r="K83" s="59" t="s">
        <v>11</v>
      </c>
      <c r="L83" s="60"/>
      <c r="M83" s="14" t="s">
        <v>12</v>
      </c>
      <c r="N83" s="15" t="s">
        <v>13</v>
      </c>
      <c r="P83" s="12"/>
    </row>
    <row r="84" spans="1:16" ht="25.5" customHeight="1" x14ac:dyDescent="0.25">
      <c r="A84" s="1">
        <f t="shared" si="0"/>
        <v>1</v>
      </c>
      <c r="B84" s="61" t="s">
        <v>80</v>
      </c>
      <c r="C84" s="62"/>
      <c r="D84" s="62"/>
      <c r="E84" s="63"/>
      <c r="F84" s="70" t="s">
        <v>81</v>
      </c>
      <c r="G84" s="71"/>
      <c r="H84" s="72" t="s">
        <v>27</v>
      </c>
      <c r="I84" s="73"/>
      <c r="J84" s="16"/>
      <c r="K84" s="17" t="s">
        <v>28</v>
      </c>
      <c r="L84" s="18"/>
      <c r="M84" s="38"/>
      <c r="N84" s="41"/>
    </row>
    <row r="85" spans="1:16" x14ac:dyDescent="0.25">
      <c r="A85" s="1">
        <f t="shared" si="0"/>
        <v>1</v>
      </c>
      <c r="B85" s="64"/>
      <c r="C85" s="65"/>
      <c r="D85" s="65"/>
      <c r="E85" s="66"/>
      <c r="F85" s="44" t="s">
        <v>82</v>
      </c>
      <c r="G85" s="45"/>
      <c r="H85" s="46" t="s">
        <v>83</v>
      </c>
      <c r="I85" s="47"/>
      <c r="J85" s="19" t="s">
        <v>84</v>
      </c>
      <c r="K85" s="20" t="s">
        <v>17</v>
      </c>
      <c r="L85" s="21"/>
      <c r="M85" s="39"/>
      <c r="N85" s="42"/>
    </row>
    <row r="86" spans="1:16" x14ac:dyDescent="0.25">
      <c r="A86" s="1">
        <f t="shared" si="0"/>
        <v>1</v>
      </c>
      <c r="B86" s="64"/>
      <c r="C86" s="65"/>
      <c r="D86" s="65"/>
      <c r="E86" s="66"/>
      <c r="F86" s="44" t="s">
        <v>85</v>
      </c>
      <c r="G86" s="45"/>
      <c r="H86" s="46" t="s">
        <v>86</v>
      </c>
      <c r="I86" s="47"/>
      <c r="J86" s="19" t="s">
        <v>87</v>
      </c>
      <c r="K86" s="20" t="s">
        <v>17</v>
      </c>
      <c r="L86" s="21"/>
      <c r="M86" s="39"/>
      <c r="N86" s="42"/>
    </row>
    <row r="87" spans="1:16" x14ac:dyDescent="0.25">
      <c r="A87" s="1">
        <f t="shared" si="0"/>
        <v>1</v>
      </c>
      <c r="B87" s="64"/>
      <c r="C87" s="65"/>
      <c r="D87" s="65"/>
      <c r="E87" s="66"/>
      <c r="F87" s="44" t="s">
        <v>88</v>
      </c>
      <c r="G87" s="45"/>
      <c r="H87" s="46" t="s">
        <v>27</v>
      </c>
      <c r="I87" s="47"/>
      <c r="J87" s="19"/>
      <c r="K87" s="20" t="s">
        <v>28</v>
      </c>
      <c r="L87" s="21"/>
      <c r="M87" s="39"/>
      <c r="N87" s="42"/>
    </row>
    <row r="88" spans="1:16" x14ac:dyDescent="0.25">
      <c r="A88" s="1">
        <f t="shared" si="0"/>
        <v>1</v>
      </c>
      <c r="B88" s="64"/>
      <c r="C88" s="65"/>
      <c r="D88" s="65"/>
      <c r="E88" s="66"/>
      <c r="F88" s="74" t="s">
        <v>89</v>
      </c>
      <c r="G88" s="75"/>
      <c r="H88" s="76" t="s">
        <v>90</v>
      </c>
      <c r="I88" s="77"/>
      <c r="J88" s="19" t="s">
        <v>91</v>
      </c>
      <c r="K88" s="20" t="s">
        <v>17</v>
      </c>
      <c r="L88" s="21"/>
      <c r="M88" s="39"/>
      <c r="N88" s="42"/>
    </row>
    <row r="89" spans="1:16" ht="25.5" customHeight="1" x14ac:dyDescent="0.25">
      <c r="A89" s="1">
        <f t="shared" si="0"/>
        <v>1</v>
      </c>
      <c r="B89" s="64"/>
      <c r="C89" s="65"/>
      <c r="D89" s="65"/>
      <c r="E89" s="66"/>
      <c r="F89" s="74" t="s">
        <v>92</v>
      </c>
      <c r="G89" s="75"/>
      <c r="H89" s="76" t="s">
        <v>27</v>
      </c>
      <c r="I89" s="77"/>
      <c r="J89" s="19"/>
      <c r="K89" s="20" t="s">
        <v>28</v>
      </c>
      <c r="L89" s="21"/>
      <c r="M89" s="39"/>
      <c r="N89" s="42"/>
    </row>
    <row r="90" spans="1:16" ht="39.950000000000003" customHeight="1" thickBot="1" x14ac:dyDescent="0.3">
      <c r="A90" s="1">
        <f t="shared" si="0"/>
        <v>1</v>
      </c>
      <c r="B90" s="67"/>
      <c r="C90" s="68"/>
      <c r="D90" s="68"/>
      <c r="E90" s="69"/>
      <c r="F90" s="78" t="s">
        <v>93</v>
      </c>
      <c r="G90" s="79"/>
      <c r="H90" s="80" t="s">
        <v>27</v>
      </c>
      <c r="I90" s="81"/>
      <c r="J90" s="22"/>
      <c r="K90" s="23" t="s">
        <v>28</v>
      </c>
      <c r="L90" s="24"/>
      <c r="M90" s="40"/>
      <c r="N90" s="43"/>
    </row>
    <row r="91" spans="1:16" x14ac:dyDescent="0.25">
      <c r="A91" s="1">
        <f t="shared" si="0"/>
        <v>1</v>
      </c>
    </row>
    <row r="92" spans="1:16" x14ac:dyDescent="0.25">
      <c r="A92" s="1">
        <f t="shared" ref="A92:A157" si="1">$A$17</f>
        <v>1</v>
      </c>
    </row>
    <row r="93" spans="1:16" x14ac:dyDescent="0.25">
      <c r="A93" s="1">
        <f t="shared" si="1"/>
        <v>1</v>
      </c>
      <c r="B93" s="82" t="s">
        <v>5</v>
      </c>
      <c r="C93" s="82"/>
      <c r="D93" s="83" t="s">
        <v>94</v>
      </c>
      <c r="E93" s="83"/>
      <c r="F93" s="83"/>
      <c r="G93" s="83"/>
      <c r="H93" s="83"/>
      <c r="I93" s="83"/>
      <c r="J93" s="83"/>
      <c r="K93" s="83"/>
      <c r="L93" s="83"/>
      <c r="M93" s="83"/>
      <c r="N93" s="83"/>
      <c r="P93" s="12"/>
    </row>
    <row r="94" spans="1:16" ht="15.75" thickBot="1" x14ac:dyDescent="0.3">
      <c r="A94" s="1">
        <f t="shared" si="1"/>
        <v>1</v>
      </c>
      <c r="P94" s="12"/>
    </row>
    <row r="95" spans="1:16" ht="69.95" customHeight="1" thickBot="1" x14ac:dyDescent="0.3">
      <c r="A95" s="1">
        <f t="shared" si="1"/>
        <v>1</v>
      </c>
      <c r="B95" s="52" t="s">
        <v>7</v>
      </c>
      <c r="C95" s="53"/>
      <c r="D95" s="53"/>
      <c r="E95" s="54"/>
      <c r="F95" s="55" t="s">
        <v>8</v>
      </c>
      <c r="G95" s="56"/>
      <c r="H95" s="57" t="s">
        <v>9</v>
      </c>
      <c r="I95" s="58"/>
      <c r="J95" s="13" t="s">
        <v>10</v>
      </c>
      <c r="K95" s="59" t="s">
        <v>11</v>
      </c>
      <c r="L95" s="60"/>
      <c r="M95" s="14" t="s">
        <v>12</v>
      </c>
      <c r="N95" s="15" t="s">
        <v>13</v>
      </c>
      <c r="P95" s="12"/>
    </row>
    <row r="96" spans="1:16" ht="25.5" customHeight="1" x14ac:dyDescent="0.25">
      <c r="A96" s="1">
        <f t="shared" si="1"/>
        <v>1</v>
      </c>
      <c r="B96" s="61" t="s">
        <v>94</v>
      </c>
      <c r="C96" s="62"/>
      <c r="D96" s="62"/>
      <c r="E96" s="63"/>
      <c r="F96" s="70" t="s">
        <v>95</v>
      </c>
      <c r="G96" s="71"/>
      <c r="H96" s="72" t="s">
        <v>27</v>
      </c>
      <c r="I96" s="73"/>
      <c r="J96" s="16"/>
      <c r="K96" s="17" t="s">
        <v>28</v>
      </c>
      <c r="L96" s="18"/>
      <c r="M96" s="38"/>
      <c r="N96" s="41"/>
    </row>
    <row r="97" spans="1:16" x14ac:dyDescent="0.25">
      <c r="A97" s="1">
        <f t="shared" si="1"/>
        <v>1</v>
      </c>
      <c r="B97" s="64"/>
      <c r="C97" s="65"/>
      <c r="D97" s="65"/>
      <c r="E97" s="66"/>
      <c r="F97" s="44" t="s">
        <v>96</v>
      </c>
      <c r="G97" s="45"/>
      <c r="H97" s="46" t="s">
        <v>27</v>
      </c>
      <c r="I97" s="47"/>
      <c r="J97" s="19"/>
      <c r="K97" s="20" t="s">
        <v>28</v>
      </c>
      <c r="L97" s="21"/>
      <c r="M97" s="39"/>
      <c r="N97" s="42"/>
    </row>
    <row r="98" spans="1:16" x14ac:dyDescent="0.25">
      <c r="A98" s="1">
        <f t="shared" si="1"/>
        <v>1</v>
      </c>
      <c r="B98" s="64"/>
      <c r="C98" s="65"/>
      <c r="D98" s="65"/>
      <c r="E98" s="66"/>
      <c r="F98" s="44" t="s">
        <v>97</v>
      </c>
      <c r="G98" s="45"/>
      <c r="H98" s="46" t="s">
        <v>54</v>
      </c>
      <c r="I98" s="47"/>
      <c r="J98" s="19" t="s">
        <v>98</v>
      </c>
      <c r="K98" s="20" t="s">
        <v>17</v>
      </c>
      <c r="L98" s="21"/>
      <c r="M98" s="39"/>
      <c r="N98" s="42"/>
    </row>
    <row r="99" spans="1:16" ht="25.5" customHeight="1" x14ac:dyDescent="0.25">
      <c r="A99" s="1">
        <f t="shared" si="1"/>
        <v>1</v>
      </c>
      <c r="B99" s="64"/>
      <c r="C99" s="65"/>
      <c r="D99" s="65"/>
      <c r="E99" s="66"/>
      <c r="F99" s="44" t="s">
        <v>99</v>
      </c>
      <c r="G99" s="45"/>
      <c r="H99" s="46" t="s">
        <v>27</v>
      </c>
      <c r="I99" s="47"/>
      <c r="J99" s="19"/>
      <c r="K99" s="20" t="s">
        <v>28</v>
      </c>
      <c r="L99" s="21"/>
      <c r="M99" s="39"/>
      <c r="N99" s="42"/>
    </row>
    <row r="100" spans="1:16" x14ac:dyDescent="0.25">
      <c r="A100" s="1">
        <f t="shared" si="1"/>
        <v>1</v>
      </c>
      <c r="B100" s="64"/>
      <c r="C100" s="65"/>
      <c r="D100" s="65"/>
      <c r="E100" s="66"/>
      <c r="F100" s="74" t="s">
        <v>100</v>
      </c>
      <c r="G100" s="75"/>
      <c r="H100" s="76" t="s">
        <v>101</v>
      </c>
      <c r="I100" s="77"/>
      <c r="J100" s="19" t="s">
        <v>102</v>
      </c>
      <c r="K100" s="20" t="s">
        <v>17</v>
      </c>
      <c r="L100" s="21"/>
      <c r="M100" s="39"/>
      <c r="N100" s="42"/>
    </row>
    <row r="101" spans="1:16" x14ac:dyDescent="0.25">
      <c r="A101" s="1">
        <f t="shared" si="1"/>
        <v>1</v>
      </c>
      <c r="B101" s="64"/>
      <c r="C101" s="65"/>
      <c r="D101" s="65"/>
      <c r="E101" s="66"/>
      <c r="F101" s="74" t="s">
        <v>103</v>
      </c>
      <c r="G101" s="75"/>
      <c r="H101" s="76" t="s">
        <v>104</v>
      </c>
      <c r="I101" s="77"/>
      <c r="J101" s="19" t="s">
        <v>105</v>
      </c>
      <c r="K101" s="20" t="s">
        <v>17</v>
      </c>
      <c r="L101" s="21"/>
      <c r="M101" s="39"/>
      <c r="N101" s="42"/>
    </row>
    <row r="102" spans="1:16" x14ac:dyDescent="0.25">
      <c r="A102" s="1">
        <f t="shared" si="1"/>
        <v>1</v>
      </c>
      <c r="B102" s="64"/>
      <c r="C102" s="65"/>
      <c r="D102" s="65"/>
      <c r="E102" s="66"/>
      <c r="F102" s="74" t="s">
        <v>106</v>
      </c>
      <c r="G102" s="75"/>
      <c r="H102" s="76" t="s">
        <v>107</v>
      </c>
      <c r="I102" s="77"/>
      <c r="J102" s="19" t="s">
        <v>108</v>
      </c>
      <c r="K102" s="20" t="s">
        <v>17</v>
      </c>
      <c r="L102" s="21"/>
      <c r="M102" s="39"/>
      <c r="N102" s="42"/>
    </row>
    <row r="103" spans="1:16" x14ac:dyDescent="0.25">
      <c r="A103" s="1">
        <f t="shared" si="1"/>
        <v>1</v>
      </c>
      <c r="B103" s="64"/>
      <c r="C103" s="65"/>
      <c r="D103" s="65"/>
      <c r="E103" s="66"/>
      <c r="F103" s="74" t="s">
        <v>109</v>
      </c>
      <c r="G103" s="75"/>
      <c r="H103" s="76" t="s">
        <v>110</v>
      </c>
      <c r="I103" s="77"/>
      <c r="J103" s="19" t="s">
        <v>111</v>
      </c>
      <c r="K103" s="20" t="s">
        <v>17</v>
      </c>
      <c r="L103" s="21"/>
      <c r="M103" s="39"/>
      <c r="N103" s="42"/>
    </row>
    <row r="104" spans="1:16" ht="15.75" thickBot="1" x14ac:dyDescent="0.3">
      <c r="A104" s="1">
        <f t="shared" si="1"/>
        <v>1</v>
      </c>
      <c r="B104" s="67"/>
      <c r="C104" s="68"/>
      <c r="D104" s="68"/>
      <c r="E104" s="69"/>
      <c r="F104" s="78" t="s">
        <v>112</v>
      </c>
      <c r="G104" s="79"/>
      <c r="H104" s="80" t="s">
        <v>113</v>
      </c>
      <c r="I104" s="81"/>
      <c r="J104" s="22" t="s">
        <v>114</v>
      </c>
      <c r="K104" s="23" t="s">
        <v>17</v>
      </c>
      <c r="L104" s="24"/>
      <c r="M104" s="40"/>
      <c r="N104" s="43"/>
    </row>
    <row r="105" spans="1:16" x14ac:dyDescent="0.25">
      <c r="A105" s="1">
        <f t="shared" si="1"/>
        <v>1</v>
      </c>
    </row>
    <row r="106" spans="1:16" x14ac:dyDescent="0.25">
      <c r="A106" s="1">
        <f t="shared" si="1"/>
        <v>1</v>
      </c>
    </row>
    <row r="107" spans="1:16" x14ac:dyDescent="0.25">
      <c r="A107" s="1">
        <f t="shared" si="1"/>
        <v>1</v>
      </c>
      <c r="B107" s="82" t="s">
        <v>5</v>
      </c>
      <c r="C107" s="82"/>
      <c r="D107" s="83" t="s">
        <v>115</v>
      </c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P107" s="12"/>
    </row>
    <row r="108" spans="1:16" ht="15.75" thickBot="1" x14ac:dyDescent="0.3">
      <c r="A108" s="1">
        <f t="shared" si="1"/>
        <v>1</v>
      </c>
      <c r="P108" s="12"/>
    </row>
    <row r="109" spans="1:16" ht="69.95" customHeight="1" thickBot="1" x14ac:dyDescent="0.3">
      <c r="A109" s="1">
        <f t="shared" si="1"/>
        <v>1</v>
      </c>
      <c r="B109" s="52" t="s">
        <v>7</v>
      </c>
      <c r="C109" s="53"/>
      <c r="D109" s="53"/>
      <c r="E109" s="54"/>
      <c r="F109" s="55" t="s">
        <v>8</v>
      </c>
      <c r="G109" s="56"/>
      <c r="H109" s="57" t="s">
        <v>9</v>
      </c>
      <c r="I109" s="58"/>
      <c r="J109" s="13" t="s">
        <v>10</v>
      </c>
      <c r="K109" s="59" t="s">
        <v>11</v>
      </c>
      <c r="L109" s="60"/>
      <c r="M109" s="14" t="s">
        <v>12</v>
      </c>
      <c r="N109" s="15" t="s">
        <v>13</v>
      </c>
      <c r="P109" s="12"/>
    </row>
    <row r="110" spans="1:16" ht="25.5" customHeight="1" x14ac:dyDescent="0.25">
      <c r="A110" s="1">
        <f t="shared" si="1"/>
        <v>1</v>
      </c>
      <c r="B110" s="61" t="s">
        <v>115</v>
      </c>
      <c r="C110" s="62"/>
      <c r="D110" s="62"/>
      <c r="E110" s="63"/>
      <c r="F110" s="70" t="s">
        <v>116</v>
      </c>
      <c r="G110" s="71"/>
      <c r="H110" s="72" t="s">
        <v>27</v>
      </c>
      <c r="I110" s="73"/>
      <c r="J110" s="16"/>
      <c r="K110" s="17" t="s">
        <v>28</v>
      </c>
      <c r="L110" s="31"/>
      <c r="M110" s="38"/>
      <c r="N110" s="41"/>
    </row>
    <row r="111" spans="1:16" x14ac:dyDescent="0.25">
      <c r="A111" s="1">
        <f t="shared" si="1"/>
        <v>1</v>
      </c>
      <c r="B111" s="64"/>
      <c r="C111" s="65"/>
      <c r="D111" s="65"/>
      <c r="E111" s="66"/>
      <c r="F111" s="44" t="s">
        <v>117</v>
      </c>
      <c r="G111" s="45"/>
      <c r="H111" s="46" t="s">
        <v>27</v>
      </c>
      <c r="I111" s="47"/>
      <c r="J111" s="19"/>
      <c r="K111" s="20" t="s">
        <v>28</v>
      </c>
      <c r="L111" s="32"/>
      <c r="M111" s="39"/>
      <c r="N111" s="42"/>
    </row>
    <row r="112" spans="1:16" x14ac:dyDescent="0.25">
      <c r="A112" s="1">
        <f t="shared" si="1"/>
        <v>1</v>
      </c>
      <c r="B112" s="64"/>
      <c r="C112" s="65"/>
      <c r="D112" s="65"/>
      <c r="E112" s="66"/>
      <c r="F112" s="44" t="s">
        <v>118</v>
      </c>
      <c r="G112" s="45"/>
      <c r="H112" s="46" t="s">
        <v>27</v>
      </c>
      <c r="I112" s="47"/>
      <c r="J112" s="19"/>
      <c r="K112" s="20" t="s">
        <v>28</v>
      </c>
      <c r="L112" s="32"/>
      <c r="M112" s="39"/>
      <c r="N112" s="42"/>
    </row>
    <row r="113" spans="1:16" ht="25.5" customHeight="1" x14ac:dyDescent="0.25">
      <c r="A113" s="1">
        <f t="shared" si="1"/>
        <v>1</v>
      </c>
      <c r="B113" s="64"/>
      <c r="C113" s="65"/>
      <c r="D113" s="65"/>
      <c r="E113" s="66"/>
      <c r="F113" s="44" t="s">
        <v>119</v>
      </c>
      <c r="G113" s="45"/>
      <c r="H113" s="46" t="s">
        <v>27</v>
      </c>
      <c r="I113" s="47"/>
      <c r="J113" s="19"/>
      <c r="K113" s="20" t="s">
        <v>28</v>
      </c>
      <c r="L113" s="32"/>
      <c r="M113" s="39"/>
      <c r="N113" s="42"/>
    </row>
    <row r="114" spans="1:16" x14ac:dyDescent="0.25">
      <c r="A114" s="1">
        <f t="shared" si="1"/>
        <v>1</v>
      </c>
      <c r="B114" s="64"/>
      <c r="C114" s="65"/>
      <c r="D114" s="65"/>
      <c r="E114" s="66"/>
      <c r="F114" s="74" t="s">
        <v>120</v>
      </c>
      <c r="G114" s="75"/>
      <c r="H114" s="76" t="s">
        <v>19</v>
      </c>
      <c r="I114" s="77"/>
      <c r="J114" s="19" t="s">
        <v>121</v>
      </c>
      <c r="K114" s="20" t="s">
        <v>17</v>
      </c>
      <c r="L114" s="32"/>
      <c r="M114" s="39"/>
      <c r="N114" s="42"/>
    </row>
    <row r="115" spans="1:16" x14ac:dyDescent="0.25">
      <c r="A115" s="1">
        <f t="shared" si="1"/>
        <v>1</v>
      </c>
      <c r="B115" s="64"/>
      <c r="C115" s="65"/>
      <c r="D115" s="65"/>
      <c r="E115" s="66"/>
      <c r="F115" s="74" t="s">
        <v>122</v>
      </c>
      <c r="G115" s="75"/>
      <c r="H115" s="76" t="s">
        <v>123</v>
      </c>
      <c r="I115" s="77"/>
      <c r="J115" s="19" t="s">
        <v>20</v>
      </c>
      <c r="K115" s="20" t="s">
        <v>17</v>
      </c>
      <c r="L115" s="32"/>
      <c r="M115" s="39"/>
      <c r="N115" s="42"/>
    </row>
    <row r="116" spans="1:16" ht="25.5" customHeight="1" x14ac:dyDescent="0.25">
      <c r="A116" s="1">
        <f t="shared" si="1"/>
        <v>1</v>
      </c>
      <c r="B116" s="64"/>
      <c r="C116" s="65"/>
      <c r="D116" s="65"/>
      <c r="E116" s="66"/>
      <c r="F116" s="74" t="s">
        <v>124</v>
      </c>
      <c r="G116" s="75"/>
      <c r="H116" s="76" t="s">
        <v>27</v>
      </c>
      <c r="I116" s="77"/>
      <c r="J116" s="19"/>
      <c r="K116" s="20" t="s">
        <v>28</v>
      </c>
      <c r="L116" s="32"/>
      <c r="M116" s="39"/>
      <c r="N116" s="42"/>
    </row>
    <row r="117" spans="1:16" ht="15.75" thickBot="1" x14ac:dyDescent="0.3">
      <c r="A117" s="1">
        <f t="shared" si="1"/>
        <v>1</v>
      </c>
      <c r="B117" s="67"/>
      <c r="C117" s="68"/>
      <c r="D117" s="68"/>
      <c r="E117" s="69"/>
      <c r="F117" s="78" t="s">
        <v>125</v>
      </c>
      <c r="G117" s="79"/>
      <c r="H117" s="80" t="s">
        <v>126</v>
      </c>
      <c r="I117" s="81"/>
      <c r="J117" s="22" t="s">
        <v>50</v>
      </c>
      <c r="K117" s="23" t="s">
        <v>17</v>
      </c>
      <c r="L117" s="33"/>
      <c r="M117" s="40"/>
      <c r="N117" s="43"/>
    </row>
    <row r="118" spans="1:16" x14ac:dyDescent="0.25">
      <c r="A118" s="1">
        <f t="shared" si="1"/>
        <v>1</v>
      </c>
    </row>
    <row r="119" spans="1:16" x14ac:dyDescent="0.25">
      <c r="A119" s="1">
        <f t="shared" si="1"/>
        <v>1</v>
      </c>
    </row>
    <row r="120" spans="1:16" x14ac:dyDescent="0.25">
      <c r="A120" s="1">
        <f t="shared" si="1"/>
        <v>1</v>
      </c>
      <c r="B120" s="82" t="s">
        <v>5</v>
      </c>
      <c r="C120" s="82"/>
      <c r="D120" s="83" t="s">
        <v>127</v>
      </c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P120" s="12"/>
    </row>
    <row r="121" spans="1:16" ht="15.75" thickBot="1" x14ac:dyDescent="0.3">
      <c r="A121" s="1">
        <f t="shared" si="1"/>
        <v>1</v>
      </c>
      <c r="P121" s="12"/>
    </row>
    <row r="122" spans="1:16" ht="69.95" customHeight="1" thickBot="1" x14ac:dyDescent="0.3">
      <c r="A122" s="1">
        <f t="shared" si="1"/>
        <v>1</v>
      </c>
      <c r="B122" s="52" t="s">
        <v>7</v>
      </c>
      <c r="C122" s="53"/>
      <c r="D122" s="53"/>
      <c r="E122" s="54"/>
      <c r="F122" s="55" t="s">
        <v>8</v>
      </c>
      <c r="G122" s="56"/>
      <c r="H122" s="57" t="s">
        <v>9</v>
      </c>
      <c r="I122" s="58"/>
      <c r="J122" s="13" t="s">
        <v>10</v>
      </c>
      <c r="K122" s="59" t="s">
        <v>11</v>
      </c>
      <c r="L122" s="60"/>
      <c r="M122" s="14" t="s">
        <v>12</v>
      </c>
      <c r="N122" s="15" t="s">
        <v>13</v>
      </c>
      <c r="P122" s="12"/>
    </row>
    <row r="123" spans="1:16" x14ac:dyDescent="0.25">
      <c r="A123" s="1">
        <f t="shared" si="1"/>
        <v>1</v>
      </c>
      <c r="B123" s="61" t="s">
        <v>127</v>
      </c>
      <c r="C123" s="62"/>
      <c r="D123" s="62"/>
      <c r="E123" s="63"/>
      <c r="F123" s="70" t="s">
        <v>128</v>
      </c>
      <c r="G123" s="71"/>
      <c r="H123" s="72" t="s">
        <v>27</v>
      </c>
      <c r="I123" s="73"/>
      <c r="J123" s="16"/>
      <c r="K123" s="17" t="s">
        <v>28</v>
      </c>
      <c r="L123" s="31"/>
      <c r="M123" s="38"/>
      <c r="N123" s="41"/>
    </row>
    <row r="124" spans="1:16" x14ac:dyDescent="0.25">
      <c r="A124" s="1">
        <f t="shared" si="1"/>
        <v>1</v>
      </c>
      <c r="B124" s="64"/>
      <c r="C124" s="65"/>
      <c r="D124" s="65"/>
      <c r="E124" s="66"/>
      <c r="F124" s="44" t="s">
        <v>129</v>
      </c>
      <c r="G124" s="45"/>
      <c r="H124" s="46" t="s">
        <v>130</v>
      </c>
      <c r="I124" s="47"/>
      <c r="J124" s="19" t="s">
        <v>20</v>
      </c>
      <c r="K124" s="20" t="s">
        <v>17</v>
      </c>
      <c r="L124" s="32"/>
      <c r="M124" s="39"/>
      <c r="N124" s="42"/>
    </row>
    <row r="125" spans="1:16" x14ac:dyDescent="0.25">
      <c r="A125" s="1">
        <f t="shared" si="1"/>
        <v>1</v>
      </c>
      <c r="B125" s="64"/>
      <c r="C125" s="65"/>
      <c r="D125" s="65"/>
      <c r="E125" s="66"/>
      <c r="F125" s="44" t="s">
        <v>131</v>
      </c>
      <c r="G125" s="45"/>
      <c r="H125" s="46" t="s">
        <v>132</v>
      </c>
      <c r="I125" s="47"/>
      <c r="J125" s="19" t="s">
        <v>20</v>
      </c>
      <c r="K125" s="20" t="s">
        <v>17</v>
      </c>
      <c r="L125" s="32"/>
      <c r="M125" s="39"/>
      <c r="N125" s="42"/>
    </row>
    <row r="126" spans="1:16" x14ac:dyDescent="0.25">
      <c r="A126" s="1">
        <f t="shared" si="1"/>
        <v>1</v>
      </c>
      <c r="B126" s="64"/>
      <c r="C126" s="65"/>
      <c r="D126" s="65"/>
      <c r="E126" s="66"/>
      <c r="F126" s="44" t="s">
        <v>133</v>
      </c>
      <c r="G126" s="45"/>
      <c r="H126" s="46" t="s">
        <v>27</v>
      </c>
      <c r="I126" s="47"/>
      <c r="J126" s="19"/>
      <c r="K126" s="20" t="s">
        <v>28</v>
      </c>
      <c r="L126" s="32"/>
      <c r="M126" s="39"/>
      <c r="N126" s="42"/>
    </row>
    <row r="127" spans="1:16" ht="39.950000000000003" customHeight="1" x14ac:dyDescent="0.25">
      <c r="A127" s="1">
        <f t="shared" si="1"/>
        <v>1</v>
      </c>
      <c r="B127" s="64"/>
      <c r="C127" s="65"/>
      <c r="D127" s="65"/>
      <c r="E127" s="66"/>
      <c r="F127" s="74" t="s">
        <v>134</v>
      </c>
      <c r="G127" s="75"/>
      <c r="H127" s="76" t="s">
        <v>27</v>
      </c>
      <c r="I127" s="77"/>
      <c r="J127" s="19"/>
      <c r="K127" s="20" t="s">
        <v>28</v>
      </c>
      <c r="L127" s="32"/>
      <c r="M127" s="39"/>
      <c r="N127" s="42"/>
    </row>
    <row r="128" spans="1:16" ht="15.75" thickBot="1" x14ac:dyDescent="0.3">
      <c r="A128" s="1">
        <f t="shared" si="1"/>
        <v>1</v>
      </c>
      <c r="B128" s="67"/>
      <c r="C128" s="68"/>
      <c r="D128" s="68"/>
      <c r="E128" s="69"/>
      <c r="F128" s="78" t="s">
        <v>135</v>
      </c>
      <c r="G128" s="79"/>
      <c r="H128" s="80" t="s">
        <v>136</v>
      </c>
      <c r="I128" s="81"/>
      <c r="J128" s="22" t="s">
        <v>111</v>
      </c>
      <c r="K128" s="23" t="s">
        <v>17</v>
      </c>
      <c r="L128" s="33"/>
      <c r="M128" s="40"/>
      <c r="N128" s="43"/>
    </row>
    <row r="129" spans="1:16" x14ac:dyDescent="0.25">
      <c r="A129" s="1">
        <f t="shared" si="1"/>
        <v>1</v>
      </c>
    </row>
    <row r="130" spans="1:16" x14ac:dyDescent="0.25">
      <c r="A130" s="1">
        <f t="shared" si="1"/>
        <v>1</v>
      </c>
    </row>
    <row r="131" spans="1:16" x14ac:dyDescent="0.25">
      <c r="A131" s="1">
        <f t="shared" si="1"/>
        <v>1</v>
      </c>
      <c r="B131" s="82" t="s">
        <v>5</v>
      </c>
      <c r="C131" s="82"/>
      <c r="D131" s="83" t="s">
        <v>137</v>
      </c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P131" s="12"/>
    </row>
    <row r="132" spans="1:16" ht="15.75" thickBot="1" x14ac:dyDescent="0.3">
      <c r="A132" s="1">
        <f t="shared" si="1"/>
        <v>1</v>
      </c>
      <c r="P132" s="12"/>
    </row>
    <row r="133" spans="1:16" ht="69.95" customHeight="1" thickBot="1" x14ac:dyDescent="0.3">
      <c r="A133" s="1">
        <f t="shared" si="1"/>
        <v>1</v>
      </c>
      <c r="B133" s="52" t="s">
        <v>7</v>
      </c>
      <c r="C133" s="53"/>
      <c r="D133" s="53"/>
      <c r="E133" s="54"/>
      <c r="F133" s="55" t="s">
        <v>8</v>
      </c>
      <c r="G133" s="56"/>
      <c r="H133" s="57" t="s">
        <v>9</v>
      </c>
      <c r="I133" s="58"/>
      <c r="J133" s="13" t="s">
        <v>10</v>
      </c>
      <c r="K133" s="59" t="s">
        <v>11</v>
      </c>
      <c r="L133" s="60"/>
      <c r="M133" s="14" t="s">
        <v>12</v>
      </c>
      <c r="N133" s="15" t="s">
        <v>13</v>
      </c>
      <c r="P133" s="12"/>
    </row>
    <row r="134" spans="1:16" ht="27.75" customHeight="1" x14ac:dyDescent="0.25">
      <c r="A134" s="1">
        <f t="shared" si="1"/>
        <v>1</v>
      </c>
      <c r="B134" s="61" t="s">
        <v>137</v>
      </c>
      <c r="C134" s="62"/>
      <c r="D134" s="62"/>
      <c r="E134" s="63"/>
      <c r="F134" s="70" t="s">
        <v>138</v>
      </c>
      <c r="G134" s="71"/>
      <c r="H134" s="72" t="s">
        <v>27</v>
      </c>
      <c r="I134" s="73"/>
      <c r="J134" s="16"/>
      <c r="K134" s="17" t="s">
        <v>28</v>
      </c>
      <c r="L134" s="18"/>
      <c r="M134" s="38"/>
      <c r="N134" s="41"/>
    </row>
    <row r="135" spans="1:16" ht="15" customHeight="1" x14ac:dyDescent="0.25">
      <c r="A135" s="1">
        <f t="shared" si="1"/>
        <v>1</v>
      </c>
      <c r="B135" s="64"/>
      <c r="C135" s="65"/>
      <c r="D135" s="65"/>
      <c r="E135" s="66"/>
      <c r="F135" s="44" t="s">
        <v>139</v>
      </c>
      <c r="G135" s="45"/>
      <c r="H135" s="46" t="s">
        <v>140</v>
      </c>
      <c r="I135" s="47"/>
      <c r="J135" s="19" t="s">
        <v>111</v>
      </c>
      <c r="K135" s="20" t="s">
        <v>17</v>
      </c>
      <c r="L135" s="21"/>
      <c r="M135" s="39"/>
      <c r="N135" s="42"/>
    </row>
    <row r="136" spans="1:16" ht="15" customHeight="1" x14ac:dyDescent="0.25">
      <c r="A136" s="1">
        <f t="shared" si="1"/>
        <v>1</v>
      </c>
      <c r="B136" s="64"/>
      <c r="C136" s="65"/>
      <c r="D136" s="65"/>
      <c r="E136" s="66"/>
      <c r="F136" s="44" t="s">
        <v>141</v>
      </c>
      <c r="G136" s="45"/>
      <c r="H136" s="46" t="s">
        <v>27</v>
      </c>
      <c r="I136" s="47"/>
      <c r="J136" s="19"/>
      <c r="K136" s="20" t="s">
        <v>28</v>
      </c>
      <c r="L136" s="21"/>
      <c r="M136" s="39"/>
      <c r="N136" s="42"/>
    </row>
    <row r="137" spans="1:16" ht="32.25" customHeight="1" thickBot="1" x14ac:dyDescent="0.3">
      <c r="A137" s="1">
        <f t="shared" si="1"/>
        <v>1</v>
      </c>
      <c r="B137" s="67"/>
      <c r="C137" s="68"/>
      <c r="D137" s="68"/>
      <c r="E137" s="69"/>
      <c r="F137" s="48" t="s">
        <v>142</v>
      </c>
      <c r="G137" s="49"/>
      <c r="H137" s="50" t="s">
        <v>27</v>
      </c>
      <c r="I137" s="51"/>
      <c r="J137" s="22"/>
      <c r="K137" s="23" t="s">
        <v>28</v>
      </c>
      <c r="L137" s="24"/>
      <c r="M137" s="40"/>
      <c r="N137" s="43"/>
    </row>
    <row r="138" spans="1:16" x14ac:dyDescent="0.25">
      <c r="A138" s="1">
        <f t="shared" si="1"/>
        <v>1</v>
      </c>
    </row>
    <row r="139" spans="1:16" x14ac:dyDescent="0.25">
      <c r="A139" s="1">
        <f t="shared" si="1"/>
        <v>1</v>
      </c>
    </row>
    <row r="140" spans="1:16" x14ac:dyDescent="0.25">
      <c r="A140" s="1">
        <f t="shared" si="1"/>
        <v>1</v>
      </c>
      <c r="B140" s="82" t="s">
        <v>5</v>
      </c>
      <c r="C140" s="82"/>
      <c r="D140" s="83" t="s">
        <v>143</v>
      </c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P140" s="12"/>
    </row>
    <row r="141" spans="1:16" ht="15.75" thickBot="1" x14ac:dyDescent="0.3">
      <c r="A141" s="1">
        <f t="shared" si="1"/>
        <v>1</v>
      </c>
      <c r="P141" s="12"/>
    </row>
    <row r="142" spans="1:16" ht="69.95" customHeight="1" thickBot="1" x14ac:dyDescent="0.3">
      <c r="A142" s="1">
        <f t="shared" si="1"/>
        <v>1</v>
      </c>
      <c r="B142" s="52" t="s">
        <v>7</v>
      </c>
      <c r="C142" s="53"/>
      <c r="D142" s="53"/>
      <c r="E142" s="54"/>
      <c r="F142" s="55" t="s">
        <v>8</v>
      </c>
      <c r="G142" s="56"/>
      <c r="H142" s="57" t="s">
        <v>9</v>
      </c>
      <c r="I142" s="58"/>
      <c r="J142" s="13" t="s">
        <v>10</v>
      </c>
      <c r="K142" s="59" t="s">
        <v>11</v>
      </c>
      <c r="L142" s="60"/>
      <c r="M142" s="14" t="s">
        <v>12</v>
      </c>
      <c r="N142" s="15" t="s">
        <v>13</v>
      </c>
      <c r="P142" s="12"/>
    </row>
    <row r="143" spans="1:16" x14ac:dyDescent="0.25">
      <c r="A143" s="1">
        <f t="shared" si="1"/>
        <v>1</v>
      </c>
      <c r="B143" s="61" t="s">
        <v>144</v>
      </c>
      <c r="C143" s="62"/>
      <c r="D143" s="62"/>
      <c r="E143" s="63"/>
      <c r="F143" s="70" t="s">
        <v>145</v>
      </c>
      <c r="G143" s="71"/>
      <c r="H143" s="72" t="s">
        <v>27</v>
      </c>
      <c r="I143" s="73"/>
      <c r="J143" s="16"/>
      <c r="K143" s="17" t="s">
        <v>28</v>
      </c>
      <c r="L143" s="31"/>
      <c r="M143" s="38"/>
      <c r="N143" s="41"/>
    </row>
    <row r="144" spans="1:16" ht="25.5" customHeight="1" x14ac:dyDescent="0.25">
      <c r="A144" s="1">
        <f t="shared" si="1"/>
        <v>1</v>
      </c>
      <c r="B144" s="64"/>
      <c r="C144" s="65"/>
      <c r="D144" s="65"/>
      <c r="E144" s="66"/>
      <c r="F144" s="44" t="s">
        <v>146</v>
      </c>
      <c r="G144" s="45"/>
      <c r="H144" s="46" t="s">
        <v>27</v>
      </c>
      <c r="I144" s="47"/>
      <c r="J144" s="19"/>
      <c r="K144" s="20" t="s">
        <v>28</v>
      </c>
      <c r="L144" s="32"/>
      <c r="M144" s="39"/>
      <c r="N144" s="42"/>
    </row>
    <row r="145" spans="1:16" x14ac:dyDescent="0.25">
      <c r="A145" s="1">
        <f t="shared" si="1"/>
        <v>1</v>
      </c>
      <c r="B145" s="64"/>
      <c r="C145" s="65"/>
      <c r="D145" s="65"/>
      <c r="E145" s="66"/>
      <c r="F145" s="44" t="s">
        <v>147</v>
      </c>
      <c r="G145" s="45"/>
      <c r="H145" s="46" t="s">
        <v>27</v>
      </c>
      <c r="I145" s="47"/>
      <c r="J145" s="19"/>
      <c r="K145" s="20" t="s">
        <v>28</v>
      </c>
      <c r="L145" s="32"/>
      <c r="M145" s="39"/>
      <c r="N145" s="42"/>
    </row>
    <row r="146" spans="1:16" ht="15.75" thickBot="1" x14ac:dyDescent="0.3">
      <c r="A146" s="1">
        <f t="shared" si="1"/>
        <v>1</v>
      </c>
      <c r="B146" s="67"/>
      <c r="C146" s="68"/>
      <c r="D146" s="68"/>
      <c r="E146" s="69"/>
      <c r="F146" s="48" t="s">
        <v>148</v>
      </c>
      <c r="G146" s="49"/>
      <c r="H146" s="50" t="s">
        <v>149</v>
      </c>
      <c r="I146" s="51"/>
      <c r="J146" s="22" t="s">
        <v>63</v>
      </c>
      <c r="K146" s="23" t="s">
        <v>17</v>
      </c>
      <c r="L146" s="33"/>
      <c r="M146" s="40"/>
      <c r="N146" s="43"/>
    </row>
    <row r="147" spans="1:16" x14ac:dyDescent="0.25">
      <c r="A147" s="1">
        <f t="shared" si="1"/>
        <v>1</v>
      </c>
    </row>
    <row r="148" spans="1:16" x14ac:dyDescent="0.25">
      <c r="A148" s="1">
        <f t="shared" si="1"/>
        <v>1</v>
      </c>
    </row>
    <row r="149" spans="1:16" x14ac:dyDescent="0.25">
      <c r="A149" s="1">
        <f t="shared" si="1"/>
        <v>1</v>
      </c>
      <c r="B149" s="82" t="s">
        <v>5</v>
      </c>
      <c r="C149" s="82"/>
      <c r="D149" s="83" t="s">
        <v>150</v>
      </c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P149" s="12"/>
    </row>
    <row r="150" spans="1:16" ht="15.75" thickBot="1" x14ac:dyDescent="0.3">
      <c r="A150" s="1">
        <f t="shared" si="1"/>
        <v>1</v>
      </c>
      <c r="P150" s="12"/>
    </row>
    <row r="151" spans="1:16" ht="69.95" customHeight="1" thickBot="1" x14ac:dyDescent="0.3">
      <c r="A151" s="1">
        <f t="shared" si="1"/>
        <v>1</v>
      </c>
      <c r="B151" s="52" t="s">
        <v>7</v>
      </c>
      <c r="C151" s="53"/>
      <c r="D151" s="53"/>
      <c r="E151" s="54"/>
      <c r="F151" s="55" t="s">
        <v>8</v>
      </c>
      <c r="G151" s="56"/>
      <c r="H151" s="57" t="s">
        <v>9</v>
      </c>
      <c r="I151" s="58"/>
      <c r="J151" s="13" t="s">
        <v>10</v>
      </c>
      <c r="K151" s="59" t="s">
        <v>11</v>
      </c>
      <c r="L151" s="60"/>
      <c r="M151" s="14" t="s">
        <v>12</v>
      </c>
      <c r="N151" s="15" t="s">
        <v>13</v>
      </c>
      <c r="P151" s="12"/>
    </row>
    <row r="152" spans="1:16" ht="25.5" customHeight="1" x14ac:dyDescent="0.25">
      <c r="A152" s="1">
        <f t="shared" si="1"/>
        <v>1</v>
      </c>
      <c r="B152" s="61" t="s">
        <v>151</v>
      </c>
      <c r="C152" s="62"/>
      <c r="D152" s="62"/>
      <c r="E152" s="63"/>
      <c r="F152" s="70" t="s">
        <v>152</v>
      </c>
      <c r="G152" s="71"/>
      <c r="H152" s="72" t="s">
        <v>27</v>
      </c>
      <c r="I152" s="73"/>
      <c r="J152" s="16"/>
      <c r="K152" s="17" t="s">
        <v>28</v>
      </c>
      <c r="L152" s="31"/>
      <c r="M152" s="38"/>
      <c r="N152" s="41"/>
    </row>
    <row r="153" spans="1:16" x14ac:dyDescent="0.25">
      <c r="A153" s="1">
        <f t="shared" si="1"/>
        <v>1</v>
      </c>
      <c r="B153" s="64"/>
      <c r="C153" s="65"/>
      <c r="D153" s="65"/>
      <c r="E153" s="66"/>
      <c r="F153" s="44" t="s">
        <v>153</v>
      </c>
      <c r="G153" s="45"/>
      <c r="H153" s="46" t="s">
        <v>27</v>
      </c>
      <c r="I153" s="47"/>
      <c r="J153" s="19"/>
      <c r="K153" s="20" t="s">
        <v>28</v>
      </c>
      <c r="L153" s="32"/>
      <c r="M153" s="39"/>
      <c r="N153" s="42"/>
    </row>
    <row r="154" spans="1:16" x14ac:dyDescent="0.25">
      <c r="A154" s="1">
        <f t="shared" si="1"/>
        <v>1</v>
      </c>
      <c r="B154" s="64"/>
      <c r="C154" s="65"/>
      <c r="D154" s="65"/>
      <c r="E154" s="66"/>
      <c r="F154" s="44" t="s">
        <v>154</v>
      </c>
      <c r="G154" s="45"/>
      <c r="H154" s="46" t="s">
        <v>27</v>
      </c>
      <c r="I154" s="47"/>
      <c r="J154" s="19"/>
      <c r="K154" s="20" t="s">
        <v>28</v>
      </c>
      <c r="L154" s="32"/>
      <c r="M154" s="39"/>
      <c r="N154" s="42"/>
    </row>
    <row r="155" spans="1:16" x14ac:dyDescent="0.25">
      <c r="A155" s="1">
        <f t="shared" si="1"/>
        <v>1</v>
      </c>
      <c r="B155" s="64"/>
      <c r="C155" s="65"/>
      <c r="D155" s="65"/>
      <c r="E155" s="66"/>
      <c r="F155" s="44" t="s">
        <v>155</v>
      </c>
      <c r="G155" s="45"/>
      <c r="H155" s="46" t="s">
        <v>27</v>
      </c>
      <c r="I155" s="47"/>
      <c r="J155" s="19"/>
      <c r="K155" s="20" t="s">
        <v>28</v>
      </c>
      <c r="L155" s="32"/>
      <c r="M155" s="39"/>
      <c r="N155" s="42"/>
    </row>
    <row r="156" spans="1:16" x14ac:dyDescent="0.25">
      <c r="A156" s="1">
        <f t="shared" si="1"/>
        <v>1</v>
      </c>
      <c r="B156" s="64"/>
      <c r="C156" s="65"/>
      <c r="D156" s="65"/>
      <c r="E156" s="66"/>
      <c r="F156" s="74" t="s">
        <v>156</v>
      </c>
      <c r="G156" s="75"/>
      <c r="H156" s="76" t="s">
        <v>27</v>
      </c>
      <c r="I156" s="77"/>
      <c r="J156" s="19"/>
      <c r="K156" s="20" t="s">
        <v>28</v>
      </c>
      <c r="L156" s="32"/>
      <c r="M156" s="39"/>
      <c r="N156" s="42"/>
    </row>
    <row r="157" spans="1:16" x14ac:dyDescent="0.25">
      <c r="A157" s="1">
        <f t="shared" si="1"/>
        <v>1</v>
      </c>
      <c r="B157" s="64"/>
      <c r="C157" s="65"/>
      <c r="D157" s="65"/>
      <c r="E157" s="66"/>
      <c r="F157" s="74" t="s">
        <v>157</v>
      </c>
      <c r="G157" s="75"/>
      <c r="H157" s="76" t="s">
        <v>27</v>
      </c>
      <c r="I157" s="77"/>
      <c r="J157" s="19"/>
      <c r="K157" s="20" t="s">
        <v>28</v>
      </c>
      <c r="L157" s="32"/>
      <c r="M157" s="39"/>
      <c r="N157" s="42"/>
    </row>
    <row r="158" spans="1:16" ht="39.950000000000003" customHeight="1" x14ac:dyDescent="0.25">
      <c r="A158" s="1">
        <f t="shared" ref="A158:A223" si="2">$A$17</f>
        <v>1</v>
      </c>
      <c r="B158" s="64"/>
      <c r="C158" s="65"/>
      <c r="D158" s="65"/>
      <c r="E158" s="66"/>
      <c r="F158" s="74" t="s">
        <v>158</v>
      </c>
      <c r="G158" s="75"/>
      <c r="H158" s="76" t="s">
        <v>27</v>
      </c>
      <c r="I158" s="77"/>
      <c r="J158" s="19"/>
      <c r="K158" s="20" t="s">
        <v>28</v>
      </c>
      <c r="L158" s="32"/>
      <c r="M158" s="39"/>
      <c r="N158" s="42"/>
    </row>
    <row r="159" spans="1:16" x14ac:dyDescent="0.25">
      <c r="A159" s="1">
        <f t="shared" si="2"/>
        <v>1</v>
      </c>
      <c r="B159" s="64"/>
      <c r="C159" s="65"/>
      <c r="D159" s="65"/>
      <c r="E159" s="66"/>
      <c r="F159" s="74" t="s">
        <v>159</v>
      </c>
      <c r="G159" s="75"/>
      <c r="H159" s="76" t="s">
        <v>27</v>
      </c>
      <c r="I159" s="77"/>
      <c r="J159" s="19"/>
      <c r="K159" s="20" t="s">
        <v>28</v>
      </c>
      <c r="L159" s="32"/>
      <c r="M159" s="39"/>
      <c r="N159" s="42"/>
    </row>
    <row r="160" spans="1:16" x14ac:dyDescent="0.25">
      <c r="A160" s="1">
        <f t="shared" si="2"/>
        <v>1</v>
      </c>
      <c r="B160" s="64"/>
      <c r="C160" s="65"/>
      <c r="D160" s="65"/>
      <c r="E160" s="66"/>
      <c r="F160" s="74" t="s">
        <v>160</v>
      </c>
      <c r="G160" s="75"/>
      <c r="H160" s="76" t="s">
        <v>27</v>
      </c>
      <c r="I160" s="77"/>
      <c r="J160" s="19"/>
      <c r="K160" s="20" t="s">
        <v>28</v>
      </c>
      <c r="L160" s="32"/>
      <c r="M160" s="39"/>
      <c r="N160" s="42"/>
    </row>
    <row r="161" spans="1:16" ht="15.75" thickBot="1" x14ac:dyDescent="0.3">
      <c r="A161" s="1">
        <f t="shared" si="2"/>
        <v>1</v>
      </c>
      <c r="B161" s="67"/>
      <c r="C161" s="68"/>
      <c r="D161" s="68"/>
      <c r="E161" s="69"/>
      <c r="F161" s="78" t="s">
        <v>161</v>
      </c>
      <c r="G161" s="79"/>
      <c r="H161" s="80" t="s">
        <v>54</v>
      </c>
      <c r="I161" s="81"/>
      <c r="J161" s="22" t="s">
        <v>20</v>
      </c>
      <c r="K161" s="23" t="s">
        <v>17</v>
      </c>
      <c r="L161" s="33"/>
      <c r="M161" s="40"/>
      <c r="N161" s="43"/>
    </row>
    <row r="162" spans="1:16" x14ac:dyDescent="0.25">
      <c r="A162" s="1">
        <f t="shared" si="2"/>
        <v>1</v>
      </c>
    </row>
    <row r="163" spans="1:16" x14ac:dyDescent="0.25">
      <c r="A163" s="1">
        <f t="shared" si="2"/>
        <v>1</v>
      </c>
    </row>
    <row r="164" spans="1:16" x14ac:dyDescent="0.25">
      <c r="A164" s="1">
        <f t="shared" si="2"/>
        <v>1</v>
      </c>
      <c r="B164" s="82" t="s">
        <v>5</v>
      </c>
      <c r="C164" s="82"/>
      <c r="D164" s="83" t="s">
        <v>162</v>
      </c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P164" s="12"/>
    </row>
    <row r="165" spans="1:16" ht="15.75" thickBot="1" x14ac:dyDescent="0.3">
      <c r="A165" s="1">
        <f t="shared" si="2"/>
        <v>1</v>
      </c>
      <c r="P165" s="12"/>
    </row>
    <row r="166" spans="1:16" ht="69.95" customHeight="1" thickBot="1" x14ac:dyDescent="0.3">
      <c r="A166" s="1">
        <f t="shared" si="2"/>
        <v>1</v>
      </c>
      <c r="B166" s="52" t="s">
        <v>7</v>
      </c>
      <c r="C166" s="53"/>
      <c r="D166" s="53"/>
      <c r="E166" s="54"/>
      <c r="F166" s="55" t="s">
        <v>8</v>
      </c>
      <c r="G166" s="56"/>
      <c r="H166" s="57" t="s">
        <v>9</v>
      </c>
      <c r="I166" s="58"/>
      <c r="J166" s="13" t="s">
        <v>10</v>
      </c>
      <c r="K166" s="59" t="s">
        <v>11</v>
      </c>
      <c r="L166" s="60"/>
      <c r="M166" s="14" t="s">
        <v>12</v>
      </c>
      <c r="N166" s="15" t="s">
        <v>13</v>
      </c>
      <c r="P166" s="12"/>
    </row>
    <row r="167" spans="1:16" x14ac:dyDescent="0.25">
      <c r="A167" s="1">
        <f t="shared" si="2"/>
        <v>1</v>
      </c>
      <c r="B167" s="61" t="s">
        <v>162</v>
      </c>
      <c r="C167" s="62"/>
      <c r="D167" s="62"/>
      <c r="E167" s="63"/>
      <c r="F167" s="70" t="s">
        <v>163</v>
      </c>
      <c r="G167" s="71"/>
      <c r="H167" s="72" t="s">
        <v>27</v>
      </c>
      <c r="I167" s="73"/>
      <c r="J167" s="34"/>
      <c r="K167" s="17" t="s">
        <v>28</v>
      </c>
      <c r="L167" s="18"/>
      <c r="M167" s="93"/>
      <c r="N167" s="41"/>
    </row>
    <row r="168" spans="1:16" x14ac:dyDescent="0.25">
      <c r="A168" s="1">
        <f t="shared" si="2"/>
        <v>1</v>
      </c>
      <c r="B168" s="64"/>
      <c r="C168" s="65"/>
      <c r="D168" s="65"/>
      <c r="E168" s="66"/>
      <c r="F168" s="44" t="s">
        <v>164</v>
      </c>
      <c r="G168" s="45"/>
      <c r="H168" s="46" t="s">
        <v>27</v>
      </c>
      <c r="I168" s="47"/>
      <c r="J168" s="35"/>
      <c r="K168" s="20" t="s">
        <v>28</v>
      </c>
      <c r="L168" s="21"/>
      <c r="M168" s="94"/>
      <c r="N168" s="42"/>
    </row>
    <row r="169" spans="1:16" x14ac:dyDescent="0.25">
      <c r="A169" s="1">
        <f t="shared" si="2"/>
        <v>1</v>
      </c>
      <c r="B169" s="64"/>
      <c r="C169" s="65"/>
      <c r="D169" s="65"/>
      <c r="E169" s="66"/>
      <c r="F169" s="44" t="s">
        <v>165</v>
      </c>
      <c r="G169" s="45"/>
      <c r="H169" s="46" t="s">
        <v>166</v>
      </c>
      <c r="I169" s="47"/>
      <c r="J169" s="35" t="s">
        <v>63</v>
      </c>
      <c r="K169" s="20" t="s">
        <v>17</v>
      </c>
      <c r="L169" s="21"/>
      <c r="M169" s="94"/>
      <c r="N169" s="42"/>
    </row>
    <row r="170" spans="1:16" ht="15.75" thickBot="1" x14ac:dyDescent="0.3">
      <c r="A170" s="1">
        <f t="shared" si="2"/>
        <v>1</v>
      </c>
      <c r="B170" s="67"/>
      <c r="C170" s="68"/>
      <c r="D170" s="68"/>
      <c r="E170" s="69"/>
      <c r="F170" s="48" t="s">
        <v>167</v>
      </c>
      <c r="G170" s="49"/>
      <c r="H170" s="50" t="s">
        <v>168</v>
      </c>
      <c r="I170" s="51"/>
      <c r="J170" s="36" t="s">
        <v>50</v>
      </c>
      <c r="K170" s="23" t="s">
        <v>17</v>
      </c>
      <c r="L170" s="24"/>
      <c r="M170" s="95"/>
      <c r="N170" s="43"/>
    </row>
    <row r="171" spans="1:16" x14ac:dyDescent="0.25">
      <c r="A171" s="1">
        <f t="shared" si="2"/>
        <v>1</v>
      </c>
    </row>
    <row r="172" spans="1:16" x14ac:dyDescent="0.25">
      <c r="A172" s="1">
        <f t="shared" si="2"/>
        <v>1</v>
      </c>
    </row>
    <row r="173" spans="1:16" x14ac:dyDescent="0.25">
      <c r="A173" s="1">
        <f t="shared" si="2"/>
        <v>1</v>
      </c>
      <c r="B173" s="82" t="s">
        <v>5</v>
      </c>
      <c r="C173" s="82"/>
      <c r="D173" s="83" t="s">
        <v>169</v>
      </c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P173" s="12"/>
    </row>
    <row r="174" spans="1:16" ht="15.75" thickBot="1" x14ac:dyDescent="0.3">
      <c r="A174" s="1">
        <f t="shared" si="2"/>
        <v>1</v>
      </c>
      <c r="P174" s="12"/>
    </row>
    <row r="175" spans="1:16" ht="69.95" customHeight="1" thickBot="1" x14ac:dyDescent="0.3">
      <c r="A175" s="1">
        <f t="shared" si="2"/>
        <v>1</v>
      </c>
      <c r="B175" s="52" t="s">
        <v>7</v>
      </c>
      <c r="C175" s="53"/>
      <c r="D175" s="53"/>
      <c r="E175" s="54"/>
      <c r="F175" s="55" t="s">
        <v>8</v>
      </c>
      <c r="G175" s="56"/>
      <c r="H175" s="57" t="s">
        <v>9</v>
      </c>
      <c r="I175" s="58"/>
      <c r="J175" s="13" t="s">
        <v>10</v>
      </c>
      <c r="K175" s="59" t="s">
        <v>11</v>
      </c>
      <c r="L175" s="60"/>
      <c r="M175" s="14" t="s">
        <v>12</v>
      </c>
      <c r="N175" s="15" t="s">
        <v>13</v>
      </c>
      <c r="P175" s="12"/>
    </row>
    <row r="176" spans="1:16" x14ac:dyDescent="0.25">
      <c r="A176" s="1">
        <f t="shared" si="2"/>
        <v>1</v>
      </c>
      <c r="B176" s="61" t="s">
        <v>170</v>
      </c>
      <c r="C176" s="62"/>
      <c r="D176" s="62"/>
      <c r="E176" s="63"/>
      <c r="F176" s="70" t="s">
        <v>171</v>
      </c>
      <c r="G176" s="71"/>
      <c r="H176" s="72" t="s">
        <v>27</v>
      </c>
      <c r="I176" s="73"/>
      <c r="J176" s="16"/>
      <c r="K176" s="17" t="s">
        <v>28</v>
      </c>
      <c r="L176" s="31"/>
      <c r="M176" s="38"/>
      <c r="N176" s="41"/>
    </row>
    <row r="177" spans="1:16" x14ac:dyDescent="0.25">
      <c r="A177" s="1">
        <f t="shared" si="2"/>
        <v>1</v>
      </c>
      <c r="B177" s="64"/>
      <c r="C177" s="65"/>
      <c r="D177" s="65"/>
      <c r="E177" s="66"/>
      <c r="F177" s="44" t="s">
        <v>172</v>
      </c>
      <c r="G177" s="45"/>
      <c r="H177" s="46" t="s">
        <v>27</v>
      </c>
      <c r="I177" s="47"/>
      <c r="J177" s="19"/>
      <c r="K177" s="20" t="s">
        <v>28</v>
      </c>
      <c r="L177" s="32"/>
      <c r="M177" s="39"/>
      <c r="N177" s="42"/>
    </row>
    <row r="178" spans="1:16" x14ac:dyDescent="0.25">
      <c r="A178" s="1">
        <f t="shared" si="2"/>
        <v>1</v>
      </c>
      <c r="B178" s="64"/>
      <c r="C178" s="65"/>
      <c r="D178" s="65"/>
      <c r="E178" s="66"/>
      <c r="F178" s="44" t="s">
        <v>173</v>
      </c>
      <c r="G178" s="45"/>
      <c r="H178" s="46" t="s">
        <v>27</v>
      </c>
      <c r="I178" s="47"/>
      <c r="J178" s="19"/>
      <c r="K178" s="20" t="s">
        <v>28</v>
      </c>
      <c r="L178" s="32"/>
      <c r="M178" s="39"/>
      <c r="N178" s="42"/>
    </row>
    <row r="179" spans="1:16" x14ac:dyDescent="0.25">
      <c r="A179" s="1">
        <f t="shared" si="2"/>
        <v>1</v>
      </c>
      <c r="B179" s="64"/>
      <c r="C179" s="65"/>
      <c r="D179" s="65"/>
      <c r="E179" s="66"/>
      <c r="F179" s="44" t="s">
        <v>174</v>
      </c>
      <c r="G179" s="45"/>
      <c r="H179" s="46" t="s">
        <v>27</v>
      </c>
      <c r="I179" s="47"/>
      <c r="J179" s="19"/>
      <c r="K179" s="20" t="s">
        <v>28</v>
      </c>
      <c r="L179" s="32"/>
      <c r="M179" s="39"/>
      <c r="N179" s="42"/>
    </row>
    <row r="180" spans="1:16" x14ac:dyDescent="0.25">
      <c r="A180" s="1">
        <f t="shared" si="2"/>
        <v>1</v>
      </c>
      <c r="B180" s="64"/>
      <c r="C180" s="65"/>
      <c r="D180" s="65"/>
      <c r="E180" s="66"/>
      <c r="F180" s="74" t="s">
        <v>175</v>
      </c>
      <c r="G180" s="75"/>
      <c r="H180" s="76" t="s">
        <v>176</v>
      </c>
      <c r="I180" s="77"/>
      <c r="J180" s="19" t="s">
        <v>121</v>
      </c>
      <c r="K180" s="20" t="s">
        <v>17</v>
      </c>
      <c r="L180" s="32"/>
      <c r="M180" s="39"/>
      <c r="N180" s="42"/>
    </row>
    <row r="181" spans="1:16" x14ac:dyDescent="0.25">
      <c r="A181" s="1">
        <f t="shared" si="2"/>
        <v>1</v>
      </c>
      <c r="B181" s="64"/>
      <c r="C181" s="65"/>
      <c r="D181" s="65"/>
      <c r="E181" s="66"/>
      <c r="F181" s="74" t="s">
        <v>177</v>
      </c>
      <c r="G181" s="75"/>
      <c r="H181" s="76" t="s">
        <v>101</v>
      </c>
      <c r="I181" s="77"/>
      <c r="J181" s="19" t="s">
        <v>105</v>
      </c>
      <c r="K181" s="20" t="s">
        <v>17</v>
      </c>
      <c r="L181" s="32"/>
      <c r="M181" s="39"/>
      <c r="N181" s="42"/>
    </row>
    <row r="182" spans="1:16" x14ac:dyDescent="0.25">
      <c r="A182" s="1">
        <f t="shared" si="2"/>
        <v>1</v>
      </c>
      <c r="B182" s="64"/>
      <c r="C182" s="65"/>
      <c r="D182" s="65"/>
      <c r="E182" s="66"/>
      <c r="F182" s="74" t="s">
        <v>178</v>
      </c>
      <c r="G182" s="75"/>
      <c r="H182" s="76" t="s">
        <v>101</v>
      </c>
      <c r="I182" s="77"/>
      <c r="J182" s="19" t="s">
        <v>121</v>
      </c>
      <c r="K182" s="20" t="s">
        <v>17</v>
      </c>
      <c r="L182" s="32"/>
      <c r="M182" s="39"/>
      <c r="N182" s="42"/>
    </row>
    <row r="183" spans="1:16" ht="15.75" thickBot="1" x14ac:dyDescent="0.3">
      <c r="A183" s="1">
        <f t="shared" si="2"/>
        <v>1</v>
      </c>
      <c r="B183" s="67"/>
      <c r="C183" s="68"/>
      <c r="D183" s="68"/>
      <c r="E183" s="69"/>
      <c r="F183" s="78" t="s">
        <v>179</v>
      </c>
      <c r="G183" s="79"/>
      <c r="H183" s="80" t="s">
        <v>27</v>
      </c>
      <c r="I183" s="81"/>
      <c r="J183" s="22"/>
      <c r="K183" s="23" t="s">
        <v>28</v>
      </c>
      <c r="L183" s="33"/>
      <c r="M183" s="40"/>
      <c r="N183" s="43"/>
    </row>
    <row r="184" spans="1:16" x14ac:dyDescent="0.25">
      <c r="A184" s="1">
        <f t="shared" si="2"/>
        <v>1</v>
      </c>
    </row>
    <row r="185" spans="1:16" x14ac:dyDescent="0.25">
      <c r="A185" s="1">
        <f t="shared" si="2"/>
        <v>1</v>
      </c>
    </row>
    <row r="186" spans="1:16" x14ac:dyDescent="0.25">
      <c r="A186" s="1">
        <f t="shared" si="2"/>
        <v>1</v>
      </c>
      <c r="B186" s="82" t="s">
        <v>5</v>
      </c>
      <c r="C186" s="82"/>
      <c r="D186" s="83" t="s">
        <v>180</v>
      </c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P186" s="12"/>
    </row>
    <row r="187" spans="1:16" ht="15.75" thickBot="1" x14ac:dyDescent="0.3">
      <c r="A187" s="1">
        <f t="shared" si="2"/>
        <v>1</v>
      </c>
      <c r="P187" s="12"/>
    </row>
    <row r="188" spans="1:16" ht="69.95" customHeight="1" thickBot="1" x14ac:dyDescent="0.3">
      <c r="A188" s="1">
        <f t="shared" si="2"/>
        <v>1</v>
      </c>
      <c r="B188" s="52" t="s">
        <v>7</v>
      </c>
      <c r="C188" s="53"/>
      <c r="D188" s="53"/>
      <c r="E188" s="54"/>
      <c r="F188" s="55" t="s">
        <v>8</v>
      </c>
      <c r="G188" s="56"/>
      <c r="H188" s="57" t="s">
        <v>9</v>
      </c>
      <c r="I188" s="58"/>
      <c r="J188" s="13" t="s">
        <v>10</v>
      </c>
      <c r="K188" s="59" t="s">
        <v>11</v>
      </c>
      <c r="L188" s="60"/>
      <c r="M188" s="14" t="s">
        <v>12</v>
      </c>
      <c r="N188" s="15" t="s">
        <v>13</v>
      </c>
      <c r="P188" s="12"/>
    </row>
    <row r="189" spans="1:16" x14ac:dyDescent="0.25">
      <c r="A189" s="1">
        <f t="shared" si="2"/>
        <v>1</v>
      </c>
      <c r="B189" s="84" t="s">
        <v>180</v>
      </c>
      <c r="C189" s="85"/>
      <c r="D189" s="85"/>
      <c r="E189" s="86"/>
      <c r="F189" s="70" t="s">
        <v>181</v>
      </c>
      <c r="G189" s="71"/>
      <c r="H189" s="72" t="s">
        <v>27</v>
      </c>
      <c r="I189" s="73"/>
      <c r="J189" s="16"/>
      <c r="K189" s="17" t="s">
        <v>28</v>
      </c>
      <c r="L189" s="18"/>
      <c r="M189" s="38"/>
      <c r="N189" s="41"/>
    </row>
    <row r="190" spans="1:16" ht="25.5" customHeight="1" x14ac:dyDescent="0.25">
      <c r="A190" s="1">
        <f t="shared" si="2"/>
        <v>1</v>
      </c>
      <c r="B190" s="87"/>
      <c r="C190" s="88"/>
      <c r="D190" s="88"/>
      <c r="E190" s="89"/>
      <c r="F190" s="44" t="s">
        <v>182</v>
      </c>
      <c r="G190" s="45"/>
      <c r="H190" s="46" t="s">
        <v>27</v>
      </c>
      <c r="I190" s="47"/>
      <c r="J190" s="19"/>
      <c r="K190" s="20" t="s">
        <v>28</v>
      </c>
      <c r="L190" s="21"/>
      <c r="M190" s="39"/>
      <c r="N190" s="42"/>
    </row>
    <row r="191" spans="1:16" x14ac:dyDescent="0.25">
      <c r="A191" s="1">
        <f t="shared" si="2"/>
        <v>1</v>
      </c>
      <c r="B191" s="87"/>
      <c r="C191" s="88"/>
      <c r="D191" s="88"/>
      <c r="E191" s="89"/>
      <c r="F191" s="44" t="s">
        <v>183</v>
      </c>
      <c r="G191" s="45"/>
      <c r="H191" s="46" t="s">
        <v>27</v>
      </c>
      <c r="I191" s="47"/>
      <c r="J191" s="19"/>
      <c r="K191" s="20" t="s">
        <v>28</v>
      </c>
      <c r="L191" s="21"/>
      <c r="M191" s="39"/>
      <c r="N191" s="42"/>
    </row>
    <row r="192" spans="1:16" ht="25.5" customHeight="1" thickBot="1" x14ac:dyDescent="0.3">
      <c r="A192" s="1">
        <f t="shared" si="2"/>
        <v>1</v>
      </c>
      <c r="B192" s="90"/>
      <c r="C192" s="91"/>
      <c r="D192" s="91"/>
      <c r="E192" s="92"/>
      <c r="F192" s="48" t="s">
        <v>184</v>
      </c>
      <c r="G192" s="49"/>
      <c r="H192" s="50" t="s">
        <v>27</v>
      </c>
      <c r="I192" s="51"/>
      <c r="J192" s="22"/>
      <c r="K192" s="23" t="s">
        <v>28</v>
      </c>
      <c r="L192" s="24"/>
      <c r="M192" s="40"/>
      <c r="N192" s="43"/>
    </row>
    <row r="193" spans="1:16" x14ac:dyDescent="0.25">
      <c r="A193" s="1">
        <f t="shared" si="2"/>
        <v>1</v>
      </c>
    </row>
    <row r="194" spans="1:16" x14ac:dyDescent="0.25">
      <c r="A194" s="1">
        <f t="shared" si="2"/>
        <v>1</v>
      </c>
    </row>
    <row r="195" spans="1:16" x14ac:dyDescent="0.25">
      <c r="A195" s="1">
        <f t="shared" si="2"/>
        <v>1</v>
      </c>
      <c r="B195" s="82" t="s">
        <v>5</v>
      </c>
      <c r="C195" s="82"/>
      <c r="D195" s="83" t="s">
        <v>185</v>
      </c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P195" s="12"/>
    </row>
    <row r="196" spans="1:16" ht="15.75" thickBot="1" x14ac:dyDescent="0.3">
      <c r="A196" s="1">
        <f t="shared" si="2"/>
        <v>1</v>
      </c>
      <c r="P196" s="12"/>
    </row>
    <row r="197" spans="1:16" ht="69.95" customHeight="1" thickBot="1" x14ac:dyDescent="0.3">
      <c r="A197" s="1">
        <f t="shared" si="2"/>
        <v>1</v>
      </c>
      <c r="B197" s="52" t="s">
        <v>7</v>
      </c>
      <c r="C197" s="53"/>
      <c r="D197" s="53"/>
      <c r="E197" s="54"/>
      <c r="F197" s="55" t="s">
        <v>8</v>
      </c>
      <c r="G197" s="56"/>
      <c r="H197" s="57" t="s">
        <v>9</v>
      </c>
      <c r="I197" s="58"/>
      <c r="J197" s="13" t="s">
        <v>10</v>
      </c>
      <c r="K197" s="59" t="s">
        <v>11</v>
      </c>
      <c r="L197" s="60"/>
      <c r="M197" s="14" t="s">
        <v>12</v>
      </c>
      <c r="N197" s="15" t="s">
        <v>13</v>
      </c>
      <c r="P197" s="12"/>
    </row>
    <row r="198" spans="1:16" x14ac:dyDescent="0.25">
      <c r="A198" s="1">
        <f t="shared" si="2"/>
        <v>1</v>
      </c>
      <c r="B198" s="61" t="s">
        <v>185</v>
      </c>
      <c r="C198" s="62"/>
      <c r="D198" s="62"/>
      <c r="E198" s="63"/>
      <c r="F198" s="70" t="s">
        <v>186</v>
      </c>
      <c r="G198" s="71"/>
      <c r="H198" s="72" t="s">
        <v>27</v>
      </c>
      <c r="I198" s="73"/>
      <c r="J198" s="16"/>
      <c r="K198" s="17" t="s">
        <v>28</v>
      </c>
      <c r="L198" s="18"/>
      <c r="M198" s="38"/>
      <c r="N198" s="41"/>
    </row>
    <row r="199" spans="1:16" x14ac:dyDescent="0.25">
      <c r="A199" s="1">
        <f t="shared" si="2"/>
        <v>1</v>
      </c>
      <c r="B199" s="64"/>
      <c r="C199" s="65"/>
      <c r="D199" s="65"/>
      <c r="E199" s="66"/>
      <c r="F199" s="44" t="s">
        <v>187</v>
      </c>
      <c r="G199" s="45"/>
      <c r="H199" s="46" t="s">
        <v>27</v>
      </c>
      <c r="I199" s="47"/>
      <c r="J199" s="19"/>
      <c r="K199" s="20" t="s">
        <v>28</v>
      </c>
      <c r="L199" s="21"/>
      <c r="M199" s="39"/>
      <c r="N199" s="42"/>
    </row>
    <row r="200" spans="1:16" ht="25.5" customHeight="1" x14ac:dyDescent="0.25">
      <c r="A200" s="1">
        <f t="shared" si="2"/>
        <v>1</v>
      </c>
      <c r="B200" s="64"/>
      <c r="C200" s="65"/>
      <c r="D200" s="65"/>
      <c r="E200" s="66"/>
      <c r="F200" s="44" t="s">
        <v>188</v>
      </c>
      <c r="G200" s="45"/>
      <c r="H200" s="46" t="s">
        <v>27</v>
      </c>
      <c r="I200" s="47"/>
      <c r="J200" s="19"/>
      <c r="K200" s="20" t="s">
        <v>28</v>
      </c>
      <c r="L200" s="21"/>
      <c r="M200" s="39"/>
      <c r="N200" s="42"/>
    </row>
    <row r="201" spans="1:16" x14ac:dyDescent="0.25">
      <c r="A201" s="1">
        <f t="shared" si="2"/>
        <v>1</v>
      </c>
      <c r="B201" s="64"/>
      <c r="C201" s="65"/>
      <c r="D201" s="65"/>
      <c r="E201" s="66"/>
      <c r="F201" s="44" t="s">
        <v>106</v>
      </c>
      <c r="G201" s="45"/>
      <c r="H201" s="46" t="s">
        <v>189</v>
      </c>
      <c r="I201" s="47"/>
      <c r="J201" s="19" t="s">
        <v>190</v>
      </c>
      <c r="K201" s="20" t="s">
        <v>17</v>
      </c>
      <c r="L201" s="21"/>
      <c r="M201" s="39"/>
      <c r="N201" s="42"/>
    </row>
    <row r="202" spans="1:16" x14ac:dyDescent="0.25">
      <c r="A202" s="1">
        <f t="shared" si="2"/>
        <v>1</v>
      </c>
      <c r="B202" s="64"/>
      <c r="C202" s="65"/>
      <c r="D202" s="65"/>
      <c r="E202" s="66"/>
      <c r="F202" s="74" t="s">
        <v>191</v>
      </c>
      <c r="G202" s="75"/>
      <c r="H202" s="76" t="s">
        <v>192</v>
      </c>
      <c r="I202" s="77"/>
      <c r="J202" s="19" t="s">
        <v>193</v>
      </c>
      <c r="K202" s="20" t="s">
        <v>17</v>
      </c>
      <c r="L202" s="21"/>
      <c r="M202" s="39"/>
      <c r="N202" s="42"/>
    </row>
    <row r="203" spans="1:16" ht="15.75" thickBot="1" x14ac:dyDescent="0.3">
      <c r="A203" s="1">
        <f t="shared" si="2"/>
        <v>1</v>
      </c>
      <c r="B203" s="67"/>
      <c r="C203" s="68"/>
      <c r="D203" s="68"/>
      <c r="E203" s="69"/>
      <c r="F203" s="78" t="s">
        <v>194</v>
      </c>
      <c r="G203" s="79"/>
      <c r="H203" s="80" t="s">
        <v>195</v>
      </c>
      <c r="I203" s="81"/>
      <c r="J203" s="22"/>
      <c r="K203" s="23" t="s">
        <v>17</v>
      </c>
      <c r="L203" s="24"/>
      <c r="M203" s="40"/>
      <c r="N203" s="43"/>
    </row>
    <row r="204" spans="1:16" x14ac:dyDescent="0.25">
      <c r="A204" s="1">
        <f t="shared" si="2"/>
        <v>1</v>
      </c>
    </row>
    <row r="205" spans="1:16" x14ac:dyDescent="0.25">
      <c r="A205" s="1">
        <f t="shared" si="2"/>
        <v>1</v>
      </c>
    </row>
    <row r="206" spans="1:16" x14ac:dyDescent="0.25">
      <c r="A206" s="1">
        <f t="shared" si="2"/>
        <v>1</v>
      </c>
      <c r="B206" s="82" t="s">
        <v>5</v>
      </c>
      <c r="C206" s="82"/>
      <c r="D206" s="83" t="s">
        <v>196</v>
      </c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P206" s="12"/>
    </row>
    <row r="207" spans="1:16" ht="15.75" thickBot="1" x14ac:dyDescent="0.3">
      <c r="A207" s="1">
        <f t="shared" si="2"/>
        <v>1</v>
      </c>
      <c r="P207" s="12"/>
    </row>
    <row r="208" spans="1:16" ht="69.95" customHeight="1" thickBot="1" x14ac:dyDescent="0.3">
      <c r="A208" s="1">
        <f t="shared" si="2"/>
        <v>1</v>
      </c>
      <c r="B208" s="52" t="s">
        <v>7</v>
      </c>
      <c r="C208" s="53"/>
      <c r="D208" s="53"/>
      <c r="E208" s="54"/>
      <c r="F208" s="55" t="s">
        <v>8</v>
      </c>
      <c r="G208" s="56"/>
      <c r="H208" s="57" t="s">
        <v>9</v>
      </c>
      <c r="I208" s="58"/>
      <c r="J208" s="13" t="s">
        <v>10</v>
      </c>
      <c r="K208" s="59" t="s">
        <v>11</v>
      </c>
      <c r="L208" s="60"/>
      <c r="M208" s="14" t="s">
        <v>12</v>
      </c>
      <c r="N208" s="15" t="s">
        <v>13</v>
      </c>
      <c r="P208" s="12"/>
    </row>
    <row r="209" spans="1:16" x14ac:dyDescent="0.25">
      <c r="A209" s="1">
        <f t="shared" si="2"/>
        <v>1</v>
      </c>
      <c r="B209" s="61" t="s">
        <v>196</v>
      </c>
      <c r="C209" s="62"/>
      <c r="D209" s="62"/>
      <c r="E209" s="63"/>
      <c r="F209" s="70" t="s">
        <v>197</v>
      </c>
      <c r="G209" s="71"/>
      <c r="H209" s="72" t="s">
        <v>27</v>
      </c>
      <c r="I209" s="73"/>
      <c r="J209" s="16"/>
      <c r="K209" s="17" t="s">
        <v>28</v>
      </c>
      <c r="L209" s="18"/>
      <c r="M209" s="38"/>
      <c r="N209" s="41"/>
    </row>
    <row r="210" spans="1:16" x14ac:dyDescent="0.25">
      <c r="A210" s="1">
        <f t="shared" si="2"/>
        <v>1</v>
      </c>
      <c r="B210" s="64"/>
      <c r="C210" s="65"/>
      <c r="D210" s="65"/>
      <c r="E210" s="66"/>
      <c r="F210" s="44" t="s">
        <v>198</v>
      </c>
      <c r="G210" s="45"/>
      <c r="H210" s="46" t="s">
        <v>27</v>
      </c>
      <c r="I210" s="47"/>
      <c r="J210" s="19"/>
      <c r="K210" s="20" t="s">
        <v>28</v>
      </c>
      <c r="L210" s="21"/>
      <c r="M210" s="39"/>
      <c r="N210" s="42"/>
    </row>
    <row r="211" spans="1:16" x14ac:dyDescent="0.25">
      <c r="A211" s="1">
        <f t="shared" si="2"/>
        <v>1</v>
      </c>
      <c r="B211" s="64"/>
      <c r="C211" s="65"/>
      <c r="D211" s="65"/>
      <c r="E211" s="66"/>
      <c r="F211" s="44" t="s">
        <v>106</v>
      </c>
      <c r="G211" s="45"/>
      <c r="H211" s="46" t="s">
        <v>123</v>
      </c>
      <c r="I211" s="47"/>
      <c r="J211" s="19" t="s">
        <v>190</v>
      </c>
      <c r="K211" s="20" t="s">
        <v>17</v>
      </c>
      <c r="L211" s="21"/>
      <c r="M211" s="39"/>
      <c r="N211" s="42"/>
    </row>
    <row r="212" spans="1:16" x14ac:dyDescent="0.25">
      <c r="A212" s="1">
        <f t="shared" si="2"/>
        <v>1</v>
      </c>
      <c r="B212" s="64"/>
      <c r="C212" s="65"/>
      <c r="D212" s="65"/>
      <c r="E212" s="66"/>
      <c r="F212" s="44" t="s">
        <v>199</v>
      </c>
      <c r="G212" s="45"/>
      <c r="H212" s="46" t="s">
        <v>200</v>
      </c>
      <c r="I212" s="47"/>
      <c r="J212" s="19" t="s">
        <v>201</v>
      </c>
      <c r="K212" s="20" t="s">
        <v>17</v>
      </c>
      <c r="L212" s="21"/>
      <c r="M212" s="39"/>
      <c r="N212" s="42"/>
    </row>
    <row r="213" spans="1:16" ht="15.75" thickBot="1" x14ac:dyDescent="0.3">
      <c r="A213" s="1">
        <f t="shared" si="2"/>
        <v>1</v>
      </c>
      <c r="B213" s="67"/>
      <c r="C213" s="68"/>
      <c r="D213" s="68"/>
      <c r="E213" s="69"/>
      <c r="F213" s="78" t="s">
        <v>202</v>
      </c>
      <c r="G213" s="79"/>
      <c r="H213" s="80" t="s">
        <v>203</v>
      </c>
      <c r="I213" s="81"/>
      <c r="J213" s="22" t="s">
        <v>50</v>
      </c>
      <c r="K213" s="23" t="s">
        <v>17</v>
      </c>
      <c r="L213" s="24"/>
      <c r="M213" s="40"/>
      <c r="N213" s="43"/>
    </row>
    <row r="214" spans="1:16" x14ac:dyDescent="0.25">
      <c r="A214" s="1">
        <f t="shared" si="2"/>
        <v>1</v>
      </c>
    </row>
    <row r="215" spans="1:16" x14ac:dyDescent="0.25">
      <c r="A215" s="1">
        <f t="shared" si="2"/>
        <v>1</v>
      </c>
    </row>
    <row r="216" spans="1:16" x14ac:dyDescent="0.25">
      <c r="A216" s="1">
        <f t="shared" si="2"/>
        <v>1</v>
      </c>
      <c r="B216" s="82" t="s">
        <v>5</v>
      </c>
      <c r="C216" s="82"/>
      <c r="D216" s="83" t="s">
        <v>204</v>
      </c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P216" s="12"/>
    </row>
    <row r="217" spans="1:16" ht="15.75" thickBot="1" x14ac:dyDescent="0.3">
      <c r="A217" s="1">
        <f t="shared" si="2"/>
        <v>1</v>
      </c>
      <c r="P217" s="12"/>
    </row>
    <row r="218" spans="1:16" ht="69.95" customHeight="1" thickBot="1" x14ac:dyDescent="0.3">
      <c r="A218" s="1">
        <f t="shared" si="2"/>
        <v>1</v>
      </c>
      <c r="B218" s="52" t="s">
        <v>7</v>
      </c>
      <c r="C218" s="53"/>
      <c r="D218" s="53"/>
      <c r="E218" s="54"/>
      <c r="F218" s="55" t="s">
        <v>8</v>
      </c>
      <c r="G218" s="56"/>
      <c r="H218" s="57" t="s">
        <v>9</v>
      </c>
      <c r="I218" s="58"/>
      <c r="J218" s="13" t="s">
        <v>10</v>
      </c>
      <c r="K218" s="59" t="s">
        <v>11</v>
      </c>
      <c r="L218" s="60"/>
      <c r="M218" s="14" t="s">
        <v>12</v>
      </c>
      <c r="N218" s="15" t="s">
        <v>13</v>
      </c>
      <c r="P218" s="12"/>
    </row>
    <row r="219" spans="1:16" x14ac:dyDescent="0.25">
      <c r="A219" s="1">
        <f t="shared" si="2"/>
        <v>1</v>
      </c>
      <c r="B219" s="61" t="s">
        <v>204</v>
      </c>
      <c r="C219" s="62"/>
      <c r="D219" s="62"/>
      <c r="E219" s="63"/>
      <c r="F219" s="70" t="s">
        <v>205</v>
      </c>
      <c r="G219" s="71"/>
      <c r="H219" s="72" t="s">
        <v>206</v>
      </c>
      <c r="I219" s="73"/>
      <c r="J219" s="16" t="s">
        <v>20</v>
      </c>
      <c r="K219" s="17" t="s">
        <v>17</v>
      </c>
      <c r="L219" s="18"/>
      <c r="M219" s="38"/>
      <c r="N219" s="41"/>
    </row>
    <row r="220" spans="1:16" x14ac:dyDescent="0.25">
      <c r="A220" s="1">
        <f t="shared" si="2"/>
        <v>1</v>
      </c>
      <c r="B220" s="64"/>
      <c r="C220" s="65"/>
      <c r="D220" s="65"/>
      <c r="E220" s="66"/>
      <c r="F220" s="44" t="s">
        <v>207</v>
      </c>
      <c r="G220" s="45"/>
      <c r="H220" s="46" t="s">
        <v>27</v>
      </c>
      <c r="I220" s="47"/>
      <c r="J220" s="19"/>
      <c r="K220" s="20" t="s">
        <v>28</v>
      </c>
      <c r="L220" s="21"/>
      <c r="M220" s="39"/>
      <c r="N220" s="42"/>
    </row>
    <row r="221" spans="1:16" x14ac:dyDescent="0.25">
      <c r="A221" s="1">
        <f t="shared" si="2"/>
        <v>1</v>
      </c>
      <c r="B221" s="64"/>
      <c r="C221" s="65"/>
      <c r="D221" s="65"/>
      <c r="E221" s="66"/>
      <c r="F221" s="44" t="s">
        <v>208</v>
      </c>
      <c r="G221" s="45"/>
      <c r="H221" s="46" t="s">
        <v>132</v>
      </c>
      <c r="I221" s="47"/>
      <c r="J221" s="19" t="s">
        <v>201</v>
      </c>
      <c r="K221" s="20" t="s">
        <v>17</v>
      </c>
      <c r="L221" s="21"/>
      <c r="M221" s="39"/>
      <c r="N221" s="42"/>
    </row>
    <row r="222" spans="1:16" ht="15.75" thickBot="1" x14ac:dyDescent="0.3">
      <c r="A222" s="1">
        <f t="shared" si="2"/>
        <v>1</v>
      </c>
      <c r="B222" s="67"/>
      <c r="C222" s="68"/>
      <c r="D222" s="68"/>
      <c r="E222" s="69"/>
      <c r="F222" s="48" t="s">
        <v>209</v>
      </c>
      <c r="G222" s="49"/>
      <c r="H222" s="50" t="s">
        <v>166</v>
      </c>
      <c r="I222" s="51"/>
      <c r="J222" s="22" t="s">
        <v>201</v>
      </c>
      <c r="K222" s="23" t="s">
        <v>17</v>
      </c>
      <c r="L222" s="24"/>
      <c r="M222" s="40"/>
      <c r="N222" s="43"/>
    </row>
    <row r="223" spans="1:16" x14ac:dyDescent="0.25">
      <c r="A223" s="1">
        <f t="shared" si="2"/>
        <v>1</v>
      </c>
    </row>
    <row r="224" spans="1:16" x14ac:dyDescent="0.25">
      <c r="A224" s="1">
        <f t="shared" ref="A224:A287" si="3">$A$17</f>
        <v>1</v>
      </c>
    </row>
    <row r="225" spans="1:16" x14ac:dyDescent="0.25">
      <c r="A225" s="1">
        <f t="shared" si="3"/>
        <v>1</v>
      </c>
      <c r="B225" s="82" t="s">
        <v>5</v>
      </c>
      <c r="C225" s="82"/>
      <c r="D225" s="83" t="s">
        <v>210</v>
      </c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P225" s="12"/>
    </row>
    <row r="226" spans="1:16" ht="15.75" thickBot="1" x14ac:dyDescent="0.3">
      <c r="A226" s="1">
        <f t="shared" si="3"/>
        <v>1</v>
      </c>
      <c r="P226" s="12"/>
    </row>
    <row r="227" spans="1:16" ht="69.95" customHeight="1" thickBot="1" x14ac:dyDescent="0.3">
      <c r="A227" s="1">
        <f t="shared" si="3"/>
        <v>1</v>
      </c>
      <c r="B227" s="52" t="s">
        <v>7</v>
      </c>
      <c r="C227" s="53"/>
      <c r="D227" s="53"/>
      <c r="E227" s="54"/>
      <c r="F227" s="55" t="s">
        <v>8</v>
      </c>
      <c r="G227" s="56"/>
      <c r="H227" s="57" t="s">
        <v>9</v>
      </c>
      <c r="I227" s="58"/>
      <c r="J227" s="13" t="s">
        <v>10</v>
      </c>
      <c r="K227" s="59" t="s">
        <v>11</v>
      </c>
      <c r="L227" s="60"/>
      <c r="M227" s="14" t="s">
        <v>12</v>
      </c>
      <c r="N227" s="15" t="s">
        <v>13</v>
      </c>
      <c r="P227" s="12"/>
    </row>
    <row r="228" spans="1:16" x14ac:dyDescent="0.25">
      <c r="A228" s="1">
        <f t="shared" si="3"/>
        <v>1</v>
      </c>
      <c r="B228" s="61" t="s">
        <v>210</v>
      </c>
      <c r="C228" s="62"/>
      <c r="D228" s="62"/>
      <c r="E228" s="63"/>
      <c r="F228" s="70" t="s">
        <v>210</v>
      </c>
      <c r="G228" s="71"/>
      <c r="H228" s="72" t="s">
        <v>27</v>
      </c>
      <c r="I228" s="73"/>
      <c r="J228" s="16"/>
      <c r="K228" s="17" t="s">
        <v>28</v>
      </c>
      <c r="L228" s="31"/>
      <c r="M228" s="38"/>
      <c r="N228" s="41"/>
    </row>
    <row r="229" spans="1:16" ht="25.5" customHeight="1" x14ac:dyDescent="0.25">
      <c r="A229" s="1">
        <f t="shared" si="3"/>
        <v>1</v>
      </c>
      <c r="B229" s="64"/>
      <c r="C229" s="65"/>
      <c r="D229" s="65"/>
      <c r="E229" s="66"/>
      <c r="F229" s="44" t="s">
        <v>211</v>
      </c>
      <c r="G229" s="45"/>
      <c r="H229" s="46" t="s">
        <v>27</v>
      </c>
      <c r="I229" s="47"/>
      <c r="J229" s="19"/>
      <c r="K229" s="20" t="s">
        <v>28</v>
      </c>
      <c r="L229" s="32"/>
      <c r="M229" s="39"/>
      <c r="N229" s="42"/>
    </row>
    <row r="230" spans="1:16" ht="15.75" thickBot="1" x14ac:dyDescent="0.3">
      <c r="A230" s="1">
        <f t="shared" si="3"/>
        <v>1</v>
      </c>
      <c r="B230" s="67"/>
      <c r="C230" s="68"/>
      <c r="D230" s="68"/>
      <c r="E230" s="69"/>
      <c r="F230" s="48" t="s">
        <v>82</v>
      </c>
      <c r="G230" s="49"/>
      <c r="H230" s="50" t="s">
        <v>212</v>
      </c>
      <c r="I230" s="51"/>
      <c r="J230" s="22" t="s">
        <v>63</v>
      </c>
      <c r="K230" s="23" t="s">
        <v>17</v>
      </c>
      <c r="L230" s="33"/>
      <c r="M230" s="40"/>
      <c r="N230" s="43"/>
    </row>
    <row r="231" spans="1:16" x14ac:dyDescent="0.25">
      <c r="A231" s="1">
        <f t="shared" si="3"/>
        <v>1</v>
      </c>
    </row>
    <row r="232" spans="1:16" x14ac:dyDescent="0.25">
      <c r="A232" s="1">
        <f t="shared" si="3"/>
        <v>1</v>
      </c>
    </row>
    <row r="233" spans="1:16" x14ac:dyDescent="0.25">
      <c r="A233" s="1">
        <f t="shared" si="3"/>
        <v>1</v>
      </c>
      <c r="B233" s="82" t="s">
        <v>5</v>
      </c>
      <c r="C233" s="82"/>
      <c r="D233" s="83" t="s">
        <v>213</v>
      </c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P233" s="12"/>
    </row>
    <row r="234" spans="1:16" ht="15.75" thickBot="1" x14ac:dyDescent="0.3">
      <c r="A234" s="1">
        <f t="shared" si="3"/>
        <v>1</v>
      </c>
      <c r="P234" s="12"/>
    </row>
    <row r="235" spans="1:16" ht="69.95" customHeight="1" thickBot="1" x14ac:dyDescent="0.3">
      <c r="A235" s="1">
        <f t="shared" si="3"/>
        <v>1</v>
      </c>
      <c r="B235" s="52" t="s">
        <v>7</v>
      </c>
      <c r="C235" s="53"/>
      <c r="D235" s="53"/>
      <c r="E235" s="54"/>
      <c r="F235" s="55" t="s">
        <v>8</v>
      </c>
      <c r="G235" s="56"/>
      <c r="H235" s="57" t="s">
        <v>9</v>
      </c>
      <c r="I235" s="58"/>
      <c r="J235" s="13" t="s">
        <v>10</v>
      </c>
      <c r="K235" s="59" t="s">
        <v>11</v>
      </c>
      <c r="L235" s="60"/>
      <c r="M235" s="14" t="s">
        <v>12</v>
      </c>
      <c r="N235" s="15" t="s">
        <v>13</v>
      </c>
      <c r="P235" s="12"/>
    </row>
    <row r="236" spans="1:16" x14ac:dyDescent="0.25">
      <c r="A236" s="1">
        <f t="shared" si="3"/>
        <v>1</v>
      </c>
      <c r="B236" s="61" t="s">
        <v>213</v>
      </c>
      <c r="C236" s="62"/>
      <c r="D236" s="62"/>
      <c r="E236" s="63"/>
      <c r="F236" s="70" t="s">
        <v>214</v>
      </c>
      <c r="G236" s="71"/>
      <c r="H236" s="72" t="s">
        <v>27</v>
      </c>
      <c r="I236" s="73"/>
      <c r="J236" s="16"/>
      <c r="K236" s="17" t="s">
        <v>28</v>
      </c>
      <c r="L236" s="31"/>
      <c r="M236" s="38"/>
      <c r="N236" s="41"/>
    </row>
    <row r="237" spans="1:16" ht="15" customHeight="1" x14ac:dyDescent="0.25">
      <c r="A237" s="1">
        <f t="shared" si="3"/>
        <v>1</v>
      </c>
      <c r="B237" s="64"/>
      <c r="C237" s="65"/>
      <c r="D237" s="65"/>
      <c r="E237" s="66"/>
      <c r="F237" s="44" t="s">
        <v>215</v>
      </c>
      <c r="G237" s="45"/>
      <c r="H237" s="46" t="s">
        <v>216</v>
      </c>
      <c r="I237" s="47"/>
      <c r="J237" s="19" t="s">
        <v>217</v>
      </c>
      <c r="K237" s="20" t="s">
        <v>17</v>
      </c>
      <c r="L237" s="32"/>
      <c r="M237" s="39"/>
      <c r="N237" s="42"/>
    </row>
    <row r="238" spans="1:16" ht="15" customHeight="1" x14ac:dyDescent="0.25">
      <c r="A238" s="1">
        <f t="shared" si="3"/>
        <v>1</v>
      </c>
      <c r="B238" s="64"/>
      <c r="C238" s="65"/>
      <c r="D238" s="65"/>
      <c r="E238" s="66"/>
      <c r="F238" s="44" t="s">
        <v>218</v>
      </c>
      <c r="G238" s="45"/>
      <c r="H238" s="46" t="s">
        <v>27</v>
      </c>
      <c r="I238" s="47"/>
      <c r="J238" s="19"/>
      <c r="K238" s="20" t="s">
        <v>28</v>
      </c>
      <c r="L238" s="32"/>
      <c r="M238" s="39"/>
      <c r="N238" s="42"/>
    </row>
    <row r="239" spans="1:16" ht="15.75" thickBot="1" x14ac:dyDescent="0.3">
      <c r="A239" s="1">
        <f t="shared" si="3"/>
        <v>1</v>
      </c>
      <c r="B239" s="67"/>
      <c r="C239" s="68"/>
      <c r="D239" s="68"/>
      <c r="E239" s="69"/>
      <c r="F239" s="48" t="s">
        <v>148</v>
      </c>
      <c r="G239" s="49"/>
      <c r="H239" s="50" t="s">
        <v>130</v>
      </c>
      <c r="I239" s="51"/>
      <c r="J239" s="22" t="s">
        <v>63</v>
      </c>
      <c r="K239" s="23" t="s">
        <v>17</v>
      </c>
      <c r="L239" s="33"/>
      <c r="M239" s="40"/>
      <c r="N239" s="43"/>
    </row>
    <row r="240" spans="1:16" x14ac:dyDescent="0.25">
      <c r="A240" s="1">
        <f t="shared" si="3"/>
        <v>1</v>
      </c>
    </row>
    <row r="241" spans="1:16" x14ac:dyDescent="0.25">
      <c r="A241" s="1">
        <f t="shared" si="3"/>
        <v>1</v>
      </c>
    </row>
    <row r="242" spans="1:16" x14ac:dyDescent="0.25">
      <c r="A242" s="1">
        <f t="shared" si="3"/>
        <v>1</v>
      </c>
      <c r="B242" s="82" t="s">
        <v>5</v>
      </c>
      <c r="C242" s="82"/>
      <c r="D242" s="83" t="s">
        <v>219</v>
      </c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P242" s="12"/>
    </row>
    <row r="243" spans="1:16" ht="15.75" thickBot="1" x14ac:dyDescent="0.3">
      <c r="A243" s="1">
        <f t="shared" si="3"/>
        <v>1</v>
      </c>
      <c r="P243" s="12"/>
    </row>
    <row r="244" spans="1:16" ht="69.95" customHeight="1" thickBot="1" x14ac:dyDescent="0.3">
      <c r="A244" s="1">
        <f t="shared" si="3"/>
        <v>1</v>
      </c>
      <c r="B244" s="52" t="s">
        <v>7</v>
      </c>
      <c r="C244" s="53"/>
      <c r="D244" s="53"/>
      <c r="E244" s="54"/>
      <c r="F244" s="55" t="s">
        <v>8</v>
      </c>
      <c r="G244" s="56"/>
      <c r="H244" s="57" t="s">
        <v>9</v>
      </c>
      <c r="I244" s="58"/>
      <c r="J244" s="13" t="s">
        <v>10</v>
      </c>
      <c r="K244" s="59" t="s">
        <v>11</v>
      </c>
      <c r="L244" s="60"/>
      <c r="M244" s="14" t="s">
        <v>12</v>
      </c>
      <c r="N244" s="15" t="s">
        <v>13</v>
      </c>
      <c r="P244" s="12"/>
    </row>
    <row r="245" spans="1:16" x14ac:dyDescent="0.25">
      <c r="A245" s="1">
        <f t="shared" si="3"/>
        <v>1</v>
      </c>
      <c r="B245" s="61" t="s">
        <v>220</v>
      </c>
      <c r="C245" s="62"/>
      <c r="D245" s="62"/>
      <c r="E245" s="63"/>
      <c r="F245" s="70" t="s">
        <v>221</v>
      </c>
      <c r="G245" s="71"/>
      <c r="H245" s="72" t="s">
        <v>27</v>
      </c>
      <c r="I245" s="73"/>
      <c r="J245" s="16"/>
      <c r="K245" s="17" t="s">
        <v>28</v>
      </c>
      <c r="L245" s="18"/>
      <c r="M245" s="38"/>
      <c r="N245" s="41"/>
    </row>
    <row r="246" spans="1:16" ht="15" customHeight="1" x14ac:dyDescent="0.25">
      <c r="A246" s="1">
        <f t="shared" si="3"/>
        <v>1</v>
      </c>
      <c r="B246" s="64"/>
      <c r="C246" s="65"/>
      <c r="D246" s="65"/>
      <c r="E246" s="66"/>
      <c r="F246" s="44" t="s">
        <v>222</v>
      </c>
      <c r="G246" s="45"/>
      <c r="H246" s="46" t="s">
        <v>27</v>
      </c>
      <c r="I246" s="47"/>
      <c r="J246" s="19"/>
      <c r="K246" s="20" t="s">
        <v>28</v>
      </c>
      <c r="L246" s="21"/>
      <c r="M246" s="39"/>
      <c r="N246" s="42"/>
    </row>
    <row r="247" spans="1:16" ht="15" customHeight="1" x14ac:dyDescent="0.25">
      <c r="A247" s="1">
        <f t="shared" si="3"/>
        <v>1</v>
      </c>
      <c r="B247" s="64"/>
      <c r="C247" s="65"/>
      <c r="D247" s="65"/>
      <c r="E247" s="66"/>
      <c r="F247" s="44" t="s">
        <v>223</v>
      </c>
      <c r="G247" s="45"/>
      <c r="H247" s="46" t="s">
        <v>224</v>
      </c>
      <c r="I247" s="47"/>
      <c r="J247" s="19" t="s">
        <v>20</v>
      </c>
      <c r="K247" s="20" t="s">
        <v>17</v>
      </c>
      <c r="L247" s="21"/>
      <c r="M247" s="39"/>
      <c r="N247" s="42"/>
    </row>
    <row r="248" spans="1:16" x14ac:dyDescent="0.25">
      <c r="A248" s="1">
        <f t="shared" si="3"/>
        <v>1</v>
      </c>
      <c r="B248" s="64"/>
      <c r="C248" s="65"/>
      <c r="D248" s="65"/>
      <c r="E248" s="66"/>
      <c r="F248" s="44" t="s">
        <v>82</v>
      </c>
      <c r="G248" s="45"/>
      <c r="H248" s="46" t="s">
        <v>176</v>
      </c>
      <c r="I248" s="47"/>
      <c r="J248" s="19" t="s">
        <v>63</v>
      </c>
      <c r="K248" s="20" t="s">
        <v>17</v>
      </c>
      <c r="L248" s="21"/>
      <c r="M248" s="39"/>
      <c r="N248" s="42"/>
    </row>
    <row r="249" spans="1:16" ht="15" customHeight="1" thickBot="1" x14ac:dyDescent="0.3">
      <c r="A249" s="1">
        <f t="shared" si="3"/>
        <v>1</v>
      </c>
      <c r="B249" s="67"/>
      <c r="C249" s="68"/>
      <c r="D249" s="68"/>
      <c r="E249" s="69"/>
      <c r="F249" s="78" t="s">
        <v>225</v>
      </c>
      <c r="G249" s="79"/>
      <c r="H249" s="80" t="s">
        <v>226</v>
      </c>
      <c r="I249" s="81"/>
      <c r="J249" s="22" t="s">
        <v>227</v>
      </c>
      <c r="K249" s="23" t="s">
        <v>17</v>
      </c>
      <c r="L249" s="24"/>
      <c r="M249" s="40"/>
      <c r="N249" s="43"/>
    </row>
    <row r="250" spans="1:16" x14ac:dyDescent="0.25">
      <c r="A250" s="1">
        <f t="shared" si="3"/>
        <v>1</v>
      </c>
    </row>
    <row r="251" spans="1:16" x14ac:dyDescent="0.25">
      <c r="A251" s="1">
        <f t="shared" si="3"/>
        <v>1</v>
      </c>
    </row>
    <row r="252" spans="1:16" x14ac:dyDescent="0.25">
      <c r="A252" s="1">
        <f t="shared" si="3"/>
        <v>1</v>
      </c>
      <c r="B252" s="82" t="s">
        <v>5</v>
      </c>
      <c r="C252" s="82"/>
      <c r="D252" s="83" t="s">
        <v>228</v>
      </c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P252" s="12"/>
    </row>
    <row r="253" spans="1:16" ht="15.75" thickBot="1" x14ac:dyDescent="0.3">
      <c r="A253" s="1">
        <f t="shared" si="3"/>
        <v>1</v>
      </c>
      <c r="P253" s="12"/>
    </row>
    <row r="254" spans="1:16" ht="69.95" customHeight="1" thickBot="1" x14ac:dyDescent="0.3">
      <c r="A254" s="1">
        <f t="shared" si="3"/>
        <v>1</v>
      </c>
      <c r="B254" s="52" t="s">
        <v>7</v>
      </c>
      <c r="C254" s="53"/>
      <c r="D254" s="53"/>
      <c r="E254" s="54"/>
      <c r="F254" s="55" t="s">
        <v>8</v>
      </c>
      <c r="G254" s="56"/>
      <c r="H254" s="57" t="s">
        <v>9</v>
      </c>
      <c r="I254" s="58"/>
      <c r="J254" s="13" t="s">
        <v>10</v>
      </c>
      <c r="K254" s="59" t="s">
        <v>11</v>
      </c>
      <c r="L254" s="60"/>
      <c r="M254" s="14" t="s">
        <v>12</v>
      </c>
      <c r="N254" s="15" t="s">
        <v>13</v>
      </c>
      <c r="P254" s="12"/>
    </row>
    <row r="255" spans="1:16" ht="25.5" customHeight="1" x14ac:dyDescent="0.25">
      <c r="A255" s="1">
        <f t="shared" si="3"/>
        <v>1</v>
      </c>
      <c r="B255" s="61" t="s">
        <v>228</v>
      </c>
      <c r="C255" s="62"/>
      <c r="D255" s="62"/>
      <c r="E255" s="63"/>
      <c r="F255" s="70" t="s">
        <v>229</v>
      </c>
      <c r="G255" s="71"/>
      <c r="H255" s="72" t="s">
        <v>27</v>
      </c>
      <c r="I255" s="73"/>
      <c r="J255" s="16"/>
      <c r="K255" s="17" t="s">
        <v>28</v>
      </c>
      <c r="L255" s="18"/>
      <c r="M255" s="38"/>
      <c r="N255" s="41"/>
    </row>
    <row r="256" spans="1:16" ht="25.5" customHeight="1" x14ac:dyDescent="0.25">
      <c r="A256" s="1">
        <f t="shared" si="3"/>
        <v>1</v>
      </c>
      <c r="B256" s="64"/>
      <c r="C256" s="65"/>
      <c r="D256" s="65"/>
      <c r="E256" s="66"/>
      <c r="F256" s="44" t="s">
        <v>230</v>
      </c>
      <c r="G256" s="45"/>
      <c r="H256" s="46" t="s">
        <v>27</v>
      </c>
      <c r="I256" s="47"/>
      <c r="J256" s="19"/>
      <c r="K256" s="20" t="s">
        <v>28</v>
      </c>
      <c r="L256" s="21"/>
      <c r="M256" s="39"/>
      <c r="N256" s="42"/>
    </row>
    <row r="257" spans="1:16" x14ac:dyDescent="0.25">
      <c r="A257" s="1">
        <f t="shared" si="3"/>
        <v>1</v>
      </c>
      <c r="B257" s="64"/>
      <c r="C257" s="65"/>
      <c r="D257" s="65"/>
      <c r="E257" s="66"/>
      <c r="F257" s="44" t="s">
        <v>231</v>
      </c>
      <c r="G257" s="45"/>
      <c r="H257" s="46" t="s">
        <v>27</v>
      </c>
      <c r="I257" s="47"/>
      <c r="J257" s="19"/>
      <c r="K257" s="20" t="s">
        <v>28</v>
      </c>
      <c r="L257" s="21"/>
      <c r="M257" s="39"/>
      <c r="N257" s="42"/>
    </row>
    <row r="258" spans="1:16" x14ac:dyDescent="0.25">
      <c r="A258" s="1">
        <f t="shared" si="3"/>
        <v>1</v>
      </c>
      <c r="B258" s="64"/>
      <c r="C258" s="65"/>
      <c r="D258" s="65"/>
      <c r="E258" s="66"/>
      <c r="F258" s="44" t="s">
        <v>232</v>
      </c>
      <c r="G258" s="45"/>
      <c r="H258" s="46" t="s">
        <v>27</v>
      </c>
      <c r="I258" s="47"/>
      <c r="J258" s="19"/>
      <c r="K258" s="20" t="s">
        <v>28</v>
      </c>
      <c r="L258" s="21"/>
      <c r="M258" s="39"/>
      <c r="N258" s="42"/>
    </row>
    <row r="259" spans="1:16" ht="25.5" customHeight="1" thickBot="1" x14ac:dyDescent="0.3">
      <c r="A259" s="1">
        <f t="shared" si="3"/>
        <v>1</v>
      </c>
      <c r="B259" s="67"/>
      <c r="C259" s="68"/>
      <c r="D259" s="68"/>
      <c r="E259" s="69"/>
      <c r="F259" s="78" t="s">
        <v>233</v>
      </c>
      <c r="G259" s="79"/>
      <c r="H259" s="80" t="s">
        <v>27</v>
      </c>
      <c r="I259" s="81"/>
      <c r="J259" s="22"/>
      <c r="K259" s="23" t="s">
        <v>28</v>
      </c>
      <c r="L259" s="24"/>
      <c r="M259" s="40"/>
      <c r="N259" s="43"/>
    </row>
    <row r="260" spans="1:16" x14ac:dyDescent="0.25">
      <c r="A260" s="1">
        <f t="shared" si="3"/>
        <v>1</v>
      </c>
    </row>
    <row r="261" spans="1:16" x14ac:dyDescent="0.25">
      <c r="A261" s="1">
        <f t="shared" si="3"/>
        <v>1</v>
      </c>
    </row>
    <row r="262" spans="1:16" x14ac:dyDescent="0.25">
      <c r="A262" s="1">
        <f t="shared" si="3"/>
        <v>1</v>
      </c>
      <c r="B262" s="82" t="s">
        <v>5</v>
      </c>
      <c r="C262" s="82"/>
      <c r="D262" s="83" t="s">
        <v>234</v>
      </c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P262" s="12"/>
    </row>
    <row r="263" spans="1:16" ht="15.75" thickBot="1" x14ac:dyDescent="0.3">
      <c r="A263" s="1">
        <f t="shared" si="3"/>
        <v>1</v>
      </c>
      <c r="P263" s="12"/>
    </row>
    <row r="264" spans="1:16" ht="69.95" customHeight="1" thickBot="1" x14ac:dyDescent="0.3">
      <c r="A264" s="1">
        <f t="shared" si="3"/>
        <v>1</v>
      </c>
      <c r="B264" s="52" t="s">
        <v>7</v>
      </c>
      <c r="C264" s="53"/>
      <c r="D264" s="53"/>
      <c r="E264" s="54"/>
      <c r="F264" s="55" t="s">
        <v>8</v>
      </c>
      <c r="G264" s="56"/>
      <c r="H264" s="57" t="s">
        <v>9</v>
      </c>
      <c r="I264" s="58"/>
      <c r="J264" s="13" t="s">
        <v>10</v>
      </c>
      <c r="K264" s="59" t="s">
        <v>11</v>
      </c>
      <c r="L264" s="60"/>
      <c r="M264" s="14" t="s">
        <v>12</v>
      </c>
      <c r="N264" s="15" t="s">
        <v>13</v>
      </c>
      <c r="P264" s="12"/>
    </row>
    <row r="265" spans="1:16" ht="25.5" customHeight="1" x14ac:dyDescent="0.25">
      <c r="A265" s="1">
        <f t="shared" si="3"/>
        <v>1</v>
      </c>
      <c r="B265" s="61" t="s">
        <v>234</v>
      </c>
      <c r="C265" s="62"/>
      <c r="D265" s="62"/>
      <c r="E265" s="63"/>
      <c r="F265" s="70" t="s">
        <v>235</v>
      </c>
      <c r="G265" s="71"/>
      <c r="H265" s="72" t="s">
        <v>27</v>
      </c>
      <c r="I265" s="73"/>
      <c r="J265" s="16"/>
      <c r="K265" s="17" t="s">
        <v>28</v>
      </c>
      <c r="L265" s="31"/>
      <c r="M265" s="38"/>
      <c r="N265" s="41"/>
    </row>
    <row r="266" spans="1:16" x14ac:dyDescent="0.25">
      <c r="A266" s="1">
        <f t="shared" si="3"/>
        <v>1</v>
      </c>
      <c r="B266" s="64"/>
      <c r="C266" s="65"/>
      <c r="D266" s="65"/>
      <c r="E266" s="66"/>
      <c r="F266" s="44" t="s">
        <v>236</v>
      </c>
      <c r="G266" s="45"/>
      <c r="H266" s="46" t="s">
        <v>27</v>
      </c>
      <c r="I266" s="47"/>
      <c r="J266" s="19"/>
      <c r="K266" s="20" t="s">
        <v>28</v>
      </c>
      <c r="L266" s="32"/>
      <c r="M266" s="39"/>
      <c r="N266" s="42"/>
    </row>
    <row r="267" spans="1:16" ht="39.950000000000003" customHeight="1" x14ac:dyDescent="0.25">
      <c r="A267" s="1">
        <f t="shared" si="3"/>
        <v>1</v>
      </c>
      <c r="B267" s="64"/>
      <c r="C267" s="65"/>
      <c r="D267" s="65"/>
      <c r="E267" s="66"/>
      <c r="F267" s="44" t="s">
        <v>237</v>
      </c>
      <c r="G267" s="45"/>
      <c r="H267" s="46" t="s">
        <v>27</v>
      </c>
      <c r="I267" s="47"/>
      <c r="J267" s="19"/>
      <c r="K267" s="20" t="s">
        <v>28</v>
      </c>
      <c r="L267" s="32"/>
      <c r="M267" s="39"/>
      <c r="N267" s="42"/>
    </row>
    <row r="268" spans="1:16" x14ac:dyDescent="0.25">
      <c r="A268" s="1">
        <f t="shared" si="3"/>
        <v>1</v>
      </c>
      <c r="B268" s="64"/>
      <c r="C268" s="65"/>
      <c r="D268" s="65"/>
      <c r="E268" s="66"/>
      <c r="F268" s="44" t="s">
        <v>238</v>
      </c>
      <c r="G268" s="45"/>
      <c r="H268" s="46" t="s">
        <v>27</v>
      </c>
      <c r="I268" s="47"/>
      <c r="J268" s="19"/>
      <c r="K268" s="20" t="s">
        <v>28</v>
      </c>
      <c r="L268" s="32"/>
      <c r="M268" s="39"/>
      <c r="N268" s="42"/>
    </row>
    <row r="269" spans="1:16" ht="15.75" thickBot="1" x14ac:dyDescent="0.3">
      <c r="A269" s="1">
        <f t="shared" si="3"/>
        <v>1</v>
      </c>
      <c r="B269" s="67"/>
      <c r="C269" s="68"/>
      <c r="D269" s="68"/>
      <c r="E269" s="69"/>
      <c r="F269" s="78" t="s">
        <v>82</v>
      </c>
      <c r="G269" s="79"/>
      <c r="H269" s="80" t="s">
        <v>212</v>
      </c>
      <c r="I269" s="81"/>
      <c r="J269" s="22" t="s">
        <v>63</v>
      </c>
      <c r="K269" s="23" t="s">
        <v>17</v>
      </c>
      <c r="L269" s="33"/>
      <c r="M269" s="40"/>
      <c r="N269" s="43"/>
    </row>
    <row r="270" spans="1:16" x14ac:dyDescent="0.25">
      <c r="A270" s="1">
        <f t="shared" si="3"/>
        <v>1</v>
      </c>
    </row>
    <row r="271" spans="1:16" x14ac:dyDescent="0.25">
      <c r="A271" s="1">
        <f t="shared" si="3"/>
        <v>1</v>
      </c>
    </row>
    <row r="272" spans="1:16" x14ac:dyDescent="0.25">
      <c r="A272" s="1">
        <f t="shared" si="3"/>
        <v>1</v>
      </c>
      <c r="B272" s="82" t="s">
        <v>5</v>
      </c>
      <c r="C272" s="82"/>
      <c r="D272" s="83" t="s">
        <v>239</v>
      </c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P272" s="12"/>
    </row>
    <row r="273" spans="1:16" ht="15.75" thickBot="1" x14ac:dyDescent="0.3">
      <c r="A273" s="1">
        <f t="shared" si="3"/>
        <v>1</v>
      </c>
      <c r="P273" s="12"/>
    </row>
    <row r="274" spans="1:16" ht="69.95" customHeight="1" thickBot="1" x14ac:dyDescent="0.3">
      <c r="A274" s="1">
        <f t="shared" si="3"/>
        <v>1</v>
      </c>
      <c r="B274" s="52" t="s">
        <v>7</v>
      </c>
      <c r="C274" s="53"/>
      <c r="D274" s="53"/>
      <c r="E274" s="54"/>
      <c r="F274" s="55" t="s">
        <v>8</v>
      </c>
      <c r="G274" s="56"/>
      <c r="H274" s="57" t="s">
        <v>9</v>
      </c>
      <c r="I274" s="58"/>
      <c r="J274" s="13" t="s">
        <v>10</v>
      </c>
      <c r="K274" s="59" t="s">
        <v>11</v>
      </c>
      <c r="L274" s="60"/>
      <c r="M274" s="14" t="s">
        <v>12</v>
      </c>
      <c r="N274" s="15" t="s">
        <v>13</v>
      </c>
      <c r="P274" s="12"/>
    </row>
    <row r="275" spans="1:16" x14ac:dyDescent="0.25">
      <c r="A275" s="1">
        <f t="shared" si="3"/>
        <v>1</v>
      </c>
      <c r="B275" s="61" t="s">
        <v>239</v>
      </c>
      <c r="C275" s="62"/>
      <c r="D275" s="62"/>
      <c r="E275" s="63"/>
      <c r="F275" s="70" t="s">
        <v>240</v>
      </c>
      <c r="G275" s="71"/>
      <c r="H275" s="72" t="s">
        <v>27</v>
      </c>
      <c r="I275" s="73"/>
      <c r="J275" s="16"/>
      <c r="K275" s="17" t="s">
        <v>28</v>
      </c>
      <c r="L275" s="18"/>
      <c r="M275" s="38"/>
      <c r="N275" s="41"/>
    </row>
    <row r="276" spans="1:16" ht="39.950000000000003" customHeight="1" x14ac:dyDescent="0.25">
      <c r="A276" s="1">
        <f t="shared" si="3"/>
        <v>1</v>
      </c>
      <c r="B276" s="64"/>
      <c r="C276" s="65"/>
      <c r="D276" s="65"/>
      <c r="E276" s="66"/>
      <c r="F276" s="44" t="s">
        <v>241</v>
      </c>
      <c r="G276" s="45"/>
      <c r="H276" s="46" t="s">
        <v>27</v>
      </c>
      <c r="I276" s="47"/>
      <c r="J276" s="19"/>
      <c r="K276" s="20" t="s">
        <v>28</v>
      </c>
      <c r="L276" s="21"/>
      <c r="M276" s="39"/>
      <c r="N276" s="42"/>
    </row>
    <row r="277" spans="1:16" ht="25.5" customHeight="1" x14ac:dyDescent="0.25">
      <c r="A277" s="1">
        <f t="shared" si="3"/>
        <v>1</v>
      </c>
      <c r="B277" s="64"/>
      <c r="C277" s="65"/>
      <c r="D277" s="65"/>
      <c r="E277" s="66"/>
      <c r="F277" s="44" t="s">
        <v>242</v>
      </c>
      <c r="G277" s="45"/>
      <c r="H277" s="46" t="s">
        <v>27</v>
      </c>
      <c r="I277" s="47"/>
      <c r="J277" s="19"/>
      <c r="K277" s="20" t="s">
        <v>28</v>
      </c>
      <c r="L277" s="21"/>
      <c r="M277" s="39"/>
      <c r="N277" s="42"/>
    </row>
    <row r="278" spans="1:16" x14ac:dyDescent="0.25">
      <c r="A278" s="1">
        <f t="shared" si="3"/>
        <v>1</v>
      </c>
      <c r="B278" s="64"/>
      <c r="C278" s="65"/>
      <c r="D278" s="65"/>
      <c r="E278" s="66"/>
      <c r="F278" s="44" t="s">
        <v>243</v>
      </c>
      <c r="G278" s="45"/>
      <c r="H278" s="46" t="s">
        <v>27</v>
      </c>
      <c r="I278" s="47"/>
      <c r="J278" s="19"/>
      <c r="K278" s="20" t="s">
        <v>28</v>
      </c>
      <c r="L278" s="21"/>
      <c r="M278" s="39"/>
      <c r="N278" s="42"/>
    </row>
    <row r="279" spans="1:16" x14ac:dyDescent="0.25">
      <c r="A279" s="1">
        <f t="shared" si="3"/>
        <v>1</v>
      </c>
      <c r="B279" s="64"/>
      <c r="C279" s="65"/>
      <c r="D279" s="65"/>
      <c r="E279" s="66"/>
      <c r="F279" s="74" t="s">
        <v>244</v>
      </c>
      <c r="G279" s="75"/>
      <c r="H279" s="76" t="s">
        <v>245</v>
      </c>
      <c r="I279" s="77"/>
      <c r="J279" s="19" t="s">
        <v>63</v>
      </c>
      <c r="K279" s="20" t="s">
        <v>17</v>
      </c>
      <c r="L279" s="21"/>
      <c r="M279" s="39"/>
      <c r="N279" s="42"/>
    </row>
    <row r="280" spans="1:16" x14ac:dyDescent="0.25">
      <c r="A280" s="1">
        <f t="shared" si="3"/>
        <v>1</v>
      </c>
      <c r="B280" s="64"/>
      <c r="C280" s="65"/>
      <c r="D280" s="65"/>
      <c r="E280" s="66"/>
      <c r="F280" s="74" t="s">
        <v>103</v>
      </c>
      <c r="G280" s="75"/>
      <c r="H280" s="76" t="s">
        <v>15</v>
      </c>
      <c r="I280" s="77"/>
      <c r="J280" s="19" t="s">
        <v>105</v>
      </c>
      <c r="K280" s="20" t="s">
        <v>17</v>
      </c>
      <c r="L280" s="21"/>
      <c r="M280" s="39"/>
      <c r="N280" s="42"/>
    </row>
    <row r="281" spans="1:16" x14ac:dyDescent="0.25">
      <c r="A281" s="1">
        <f t="shared" si="3"/>
        <v>1</v>
      </c>
      <c r="B281" s="64"/>
      <c r="C281" s="65"/>
      <c r="D281" s="65"/>
      <c r="E281" s="66"/>
      <c r="F281" s="74" t="s">
        <v>246</v>
      </c>
      <c r="G281" s="75"/>
      <c r="H281" s="76" t="s">
        <v>27</v>
      </c>
      <c r="I281" s="77"/>
      <c r="J281" s="19"/>
      <c r="K281" s="20" t="s">
        <v>28</v>
      </c>
      <c r="L281" s="21"/>
      <c r="M281" s="39"/>
      <c r="N281" s="42"/>
    </row>
    <row r="282" spans="1:16" ht="25.5" customHeight="1" thickBot="1" x14ac:dyDescent="0.3">
      <c r="A282" s="1">
        <f t="shared" si="3"/>
        <v>1</v>
      </c>
      <c r="B282" s="67"/>
      <c r="C282" s="68"/>
      <c r="D282" s="68"/>
      <c r="E282" s="69"/>
      <c r="F282" s="78" t="s">
        <v>247</v>
      </c>
      <c r="G282" s="79"/>
      <c r="H282" s="80" t="s">
        <v>27</v>
      </c>
      <c r="I282" s="81"/>
      <c r="J282" s="22"/>
      <c r="K282" s="23" t="s">
        <v>28</v>
      </c>
      <c r="L282" s="24"/>
      <c r="M282" s="40"/>
      <c r="N282" s="43"/>
    </row>
    <row r="283" spans="1:16" x14ac:dyDescent="0.25">
      <c r="A283" s="1">
        <f t="shared" si="3"/>
        <v>1</v>
      </c>
    </row>
    <row r="284" spans="1:16" x14ac:dyDescent="0.25">
      <c r="A284" s="1">
        <f t="shared" si="3"/>
        <v>1</v>
      </c>
    </row>
    <row r="285" spans="1:16" x14ac:dyDescent="0.25">
      <c r="A285" s="1">
        <f t="shared" si="3"/>
        <v>1</v>
      </c>
      <c r="B285" s="82" t="s">
        <v>5</v>
      </c>
      <c r="C285" s="82"/>
      <c r="D285" s="83" t="s">
        <v>248</v>
      </c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P285" s="12"/>
    </row>
    <row r="286" spans="1:16" ht="15.75" thickBot="1" x14ac:dyDescent="0.3">
      <c r="A286" s="1">
        <f t="shared" si="3"/>
        <v>1</v>
      </c>
      <c r="P286" s="12"/>
    </row>
    <row r="287" spans="1:16" ht="69.95" customHeight="1" thickBot="1" x14ac:dyDescent="0.3">
      <c r="A287" s="1">
        <f t="shared" si="3"/>
        <v>1</v>
      </c>
      <c r="B287" s="52" t="s">
        <v>7</v>
      </c>
      <c r="C287" s="53"/>
      <c r="D287" s="53"/>
      <c r="E287" s="54"/>
      <c r="F287" s="55" t="s">
        <v>8</v>
      </c>
      <c r="G287" s="56"/>
      <c r="H287" s="57" t="s">
        <v>9</v>
      </c>
      <c r="I287" s="58"/>
      <c r="J287" s="13" t="s">
        <v>10</v>
      </c>
      <c r="K287" s="59" t="s">
        <v>11</v>
      </c>
      <c r="L287" s="60"/>
      <c r="M287" s="14" t="s">
        <v>12</v>
      </c>
      <c r="N287" s="15" t="s">
        <v>13</v>
      </c>
      <c r="P287" s="12"/>
    </row>
    <row r="288" spans="1:16" x14ac:dyDescent="0.25">
      <c r="A288" s="1">
        <f t="shared" ref="A288:A337" si="4">$A$17</f>
        <v>1</v>
      </c>
      <c r="B288" s="61" t="s">
        <v>248</v>
      </c>
      <c r="C288" s="62"/>
      <c r="D288" s="62"/>
      <c r="E288" s="63"/>
      <c r="F288" s="70" t="s">
        <v>249</v>
      </c>
      <c r="G288" s="71"/>
      <c r="H288" s="72" t="s">
        <v>27</v>
      </c>
      <c r="I288" s="73"/>
      <c r="J288" s="16"/>
      <c r="K288" s="17" t="s">
        <v>28</v>
      </c>
      <c r="L288" s="18"/>
      <c r="M288" s="38"/>
      <c r="N288" s="41"/>
    </row>
    <row r="289" spans="1:16" x14ac:dyDescent="0.25">
      <c r="A289" s="1">
        <f t="shared" si="4"/>
        <v>1</v>
      </c>
      <c r="B289" s="64"/>
      <c r="C289" s="65"/>
      <c r="D289" s="65"/>
      <c r="E289" s="66"/>
      <c r="F289" s="44" t="s">
        <v>250</v>
      </c>
      <c r="G289" s="45"/>
      <c r="H289" s="46" t="s">
        <v>27</v>
      </c>
      <c r="I289" s="47"/>
      <c r="J289" s="19"/>
      <c r="K289" s="20" t="s">
        <v>28</v>
      </c>
      <c r="L289" s="21"/>
      <c r="M289" s="39"/>
      <c r="N289" s="42"/>
    </row>
    <row r="290" spans="1:16" x14ac:dyDescent="0.25">
      <c r="A290" s="1">
        <f t="shared" si="4"/>
        <v>1</v>
      </c>
      <c r="B290" s="64"/>
      <c r="C290" s="65"/>
      <c r="D290" s="65"/>
      <c r="E290" s="66"/>
      <c r="F290" s="44" t="s">
        <v>251</v>
      </c>
      <c r="G290" s="45"/>
      <c r="H290" s="46" t="s">
        <v>27</v>
      </c>
      <c r="I290" s="47"/>
      <c r="J290" s="19"/>
      <c r="K290" s="20" t="s">
        <v>28</v>
      </c>
      <c r="L290" s="21"/>
      <c r="M290" s="39"/>
      <c r="N290" s="42"/>
    </row>
    <row r="291" spans="1:16" x14ac:dyDescent="0.25">
      <c r="A291" s="1">
        <f t="shared" si="4"/>
        <v>1</v>
      </c>
      <c r="B291" s="64"/>
      <c r="C291" s="65"/>
      <c r="D291" s="65"/>
      <c r="E291" s="66"/>
      <c r="F291" s="44" t="s">
        <v>252</v>
      </c>
      <c r="G291" s="45"/>
      <c r="H291" s="46" t="s">
        <v>27</v>
      </c>
      <c r="I291" s="47"/>
      <c r="J291" s="19"/>
      <c r="K291" s="20" t="s">
        <v>28</v>
      </c>
      <c r="L291" s="21"/>
      <c r="M291" s="39"/>
      <c r="N291" s="42"/>
    </row>
    <row r="292" spans="1:16" x14ac:dyDescent="0.25">
      <c r="A292" s="1">
        <f t="shared" si="4"/>
        <v>1</v>
      </c>
      <c r="B292" s="64"/>
      <c r="C292" s="65"/>
      <c r="D292" s="65"/>
      <c r="E292" s="66"/>
      <c r="F292" s="74" t="s">
        <v>253</v>
      </c>
      <c r="G292" s="75"/>
      <c r="H292" s="76" t="s">
        <v>27</v>
      </c>
      <c r="I292" s="77"/>
      <c r="J292" s="19"/>
      <c r="K292" s="20" t="s">
        <v>28</v>
      </c>
      <c r="L292" s="21"/>
      <c r="M292" s="39"/>
      <c r="N292" s="42"/>
    </row>
    <row r="293" spans="1:16" x14ac:dyDescent="0.25">
      <c r="A293" s="1">
        <f t="shared" si="4"/>
        <v>1</v>
      </c>
      <c r="B293" s="64"/>
      <c r="C293" s="65"/>
      <c r="D293" s="65"/>
      <c r="E293" s="66"/>
      <c r="F293" s="74" t="s">
        <v>254</v>
      </c>
      <c r="G293" s="75"/>
      <c r="H293" s="76" t="s">
        <v>27</v>
      </c>
      <c r="I293" s="77"/>
      <c r="J293" s="19"/>
      <c r="K293" s="20" t="s">
        <v>28</v>
      </c>
      <c r="L293" s="21"/>
      <c r="M293" s="39"/>
      <c r="N293" s="42"/>
    </row>
    <row r="294" spans="1:16" x14ac:dyDescent="0.25">
      <c r="A294" s="1">
        <f t="shared" si="4"/>
        <v>1</v>
      </c>
      <c r="B294" s="64"/>
      <c r="C294" s="65"/>
      <c r="D294" s="65"/>
      <c r="E294" s="66"/>
      <c r="F294" s="74" t="s">
        <v>255</v>
      </c>
      <c r="G294" s="75"/>
      <c r="H294" s="76" t="s">
        <v>256</v>
      </c>
      <c r="I294" s="77"/>
      <c r="J294" s="19" t="s">
        <v>50</v>
      </c>
      <c r="K294" s="20" t="s">
        <v>17</v>
      </c>
      <c r="L294" s="21"/>
      <c r="M294" s="39"/>
      <c r="N294" s="42"/>
    </row>
    <row r="295" spans="1:16" x14ac:dyDescent="0.25">
      <c r="A295" s="1">
        <f t="shared" si="4"/>
        <v>1</v>
      </c>
      <c r="B295" s="64"/>
      <c r="C295" s="65"/>
      <c r="D295" s="65"/>
      <c r="E295" s="66"/>
      <c r="F295" s="74" t="s">
        <v>257</v>
      </c>
      <c r="G295" s="75"/>
      <c r="H295" s="76" t="s">
        <v>258</v>
      </c>
      <c r="I295" s="77"/>
      <c r="J295" s="19" t="s">
        <v>259</v>
      </c>
      <c r="K295" s="20" t="s">
        <v>17</v>
      </c>
      <c r="L295" s="21"/>
      <c r="M295" s="39"/>
      <c r="N295" s="42"/>
    </row>
    <row r="296" spans="1:16" ht="15.75" thickBot="1" x14ac:dyDescent="0.3">
      <c r="A296" s="1">
        <f t="shared" si="4"/>
        <v>1</v>
      </c>
      <c r="B296" s="67"/>
      <c r="C296" s="68"/>
      <c r="D296" s="68"/>
      <c r="E296" s="69"/>
      <c r="F296" s="78" t="s">
        <v>260</v>
      </c>
      <c r="G296" s="79"/>
      <c r="H296" s="80" t="s">
        <v>261</v>
      </c>
      <c r="I296" s="81"/>
      <c r="J296" s="22" t="s">
        <v>50</v>
      </c>
      <c r="K296" s="23" t="s">
        <v>17</v>
      </c>
      <c r="L296" s="24"/>
      <c r="M296" s="40"/>
      <c r="N296" s="43"/>
    </row>
    <row r="297" spans="1:16" x14ac:dyDescent="0.25">
      <c r="A297" s="1">
        <f t="shared" si="4"/>
        <v>1</v>
      </c>
    </row>
    <row r="298" spans="1:16" x14ac:dyDescent="0.25">
      <c r="A298" s="1">
        <f t="shared" si="4"/>
        <v>1</v>
      </c>
    </row>
    <row r="299" spans="1:16" x14ac:dyDescent="0.25">
      <c r="A299" s="1">
        <f t="shared" si="4"/>
        <v>1</v>
      </c>
      <c r="B299" s="82" t="s">
        <v>5</v>
      </c>
      <c r="C299" s="82"/>
      <c r="D299" s="83" t="s">
        <v>262</v>
      </c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P299" s="12"/>
    </row>
    <row r="300" spans="1:16" ht="15.75" thickBot="1" x14ac:dyDescent="0.3">
      <c r="A300" s="1">
        <f t="shared" si="4"/>
        <v>1</v>
      </c>
      <c r="P300" s="12"/>
    </row>
    <row r="301" spans="1:16" ht="69.95" customHeight="1" thickBot="1" x14ac:dyDescent="0.3">
      <c r="A301" s="1">
        <f t="shared" si="4"/>
        <v>1</v>
      </c>
      <c r="B301" s="52" t="s">
        <v>7</v>
      </c>
      <c r="C301" s="53"/>
      <c r="D301" s="53"/>
      <c r="E301" s="54"/>
      <c r="F301" s="55" t="s">
        <v>8</v>
      </c>
      <c r="G301" s="56"/>
      <c r="H301" s="57" t="s">
        <v>9</v>
      </c>
      <c r="I301" s="58"/>
      <c r="J301" s="13" t="s">
        <v>10</v>
      </c>
      <c r="K301" s="59" t="s">
        <v>11</v>
      </c>
      <c r="L301" s="60"/>
      <c r="M301" s="14" t="s">
        <v>12</v>
      </c>
      <c r="N301" s="15" t="s">
        <v>13</v>
      </c>
      <c r="P301" s="12"/>
    </row>
    <row r="302" spans="1:16" x14ac:dyDescent="0.25">
      <c r="A302" s="1">
        <f t="shared" si="4"/>
        <v>1</v>
      </c>
      <c r="B302" s="61" t="s">
        <v>262</v>
      </c>
      <c r="C302" s="62"/>
      <c r="D302" s="62"/>
      <c r="E302" s="63"/>
      <c r="F302" s="70" t="s">
        <v>263</v>
      </c>
      <c r="G302" s="71"/>
      <c r="H302" s="72" t="s">
        <v>27</v>
      </c>
      <c r="I302" s="73"/>
      <c r="J302" s="16"/>
      <c r="K302" s="17" t="s">
        <v>28</v>
      </c>
      <c r="L302" s="18"/>
      <c r="M302" s="38"/>
      <c r="N302" s="41"/>
    </row>
    <row r="303" spans="1:16" x14ac:dyDescent="0.25">
      <c r="A303" s="1">
        <f t="shared" si="4"/>
        <v>1</v>
      </c>
      <c r="B303" s="64"/>
      <c r="C303" s="65"/>
      <c r="D303" s="65"/>
      <c r="E303" s="66"/>
      <c r="F303" s="44" t="s">
        <v>264</v>
      </c>
      <c r="G303" s="45"/>
      <c r="H303" s="46" t="s">
        <v>265</v>
      </c>
      <c r="I303" s="47"/>
      <c r="J303" s="19"/>
      <c r="K303" s="20" t="s">
        <v>17</v>
      </c>
      <c r="L303" s="21"/>
      <c r="M303" s="39"/>
      <c r="N303" s="42"/>
    </row>
    <row r="304" spans="1:16" ht="15" customHeight="1" x14ac:dyDescent="0.25">
      <c r="A304" s="1">
        <f t="shared" si="4"/>
        <v>1</v>
      </c>
      <c r="B304" s="64"/>
      <c r="C304" s="65"/>
      <c r="D304" s="65"/>
      <c r="E304" s="66"/>
      <c r="F304" s="44" t="s">
        <v>266</v>
      </c>
      <c r="G304" s="45"/>
      <c r="H304" s="46" t="s">
        <v>27</v>
      </c>
      <c r="I304" s="47"/>
      <c r="J304" s="19"/>
      <c r="K304" s="20" t="s">
        <v>28</v>
      </c>
      <c r="L304" s="21"/>
      <c r="M304" s="39"/>
      <c r="N304" s="42"/>
    </row>
    <row r="305" spans="1:16" x14ac:dyDescent="0.25">
      <c r="A305" s="1">
        <f t="shared" si="4"/>
        <v>1</v>
      </c>
      <c r="B305" s="64"/>
      <c r="C305" s="65"/>
      <c r="D305" s="65"/>
      <c r="E305" s="66"/>
      <c r="F305" s="44" t="s">
        <v>267</v>
      </c>
      <c r="G305" s="45"/>
      <c r="H305" s="46" t="s">
        <v>27</v>
      </c>
      <c r="I305" s="47"/>
      <c r="J305" s="19"/>
      <c r="K305" s="20" t="s">
        <v>28</v>
      </c>
      <c r="L305" s="21"/>
      <c r="M305" s="39"/>
      <c r="N305" s="42"/>
    </row>
    <row r="306" spans="1:16" ht="15" customHeight="1" x14ac:dyDescent="0.25">
      <c r="A306" s="1">
        <f t="shared" si="4"/>
        <v>1</v>
      </c>
      <c r="B306" s="64"/>
      <c r="C306" s="65"/>
      <c r="D306" s="65"/>
      <c r="E306" s="66"/>
      <c r="F306" s="74" t="s">
        <v>268</v>
      </c>
      <c r="G306" s="75"/>
      <c r="H306" s="76" t="s">
        <v>27</v>
      </c>
      <c r="I306" s="77"/>
      <c r="J306" s="19"/>
      <c r="K306" s="20" t="s">
        <v>28</v>
      </c>
      <c r="L306" s="21"/>
      <c r="M306" s="39"/>
      <c r="N306" s="42"/>
    </row>
    <row r="307" spans="1:16" ht="15" customHeight="1" thickBot="1" x14ac:dyDescent="0.3">
      <c r="A307" s="1">
        <f t="shared" si="4"/>
        <v>1</v>
      </c>
      <c r="B307" s="67"/>
      <c r="C307" s="68"/>
      <c r="D307" s="68"/>
      <c r="E307" s="69"/>
      <c r="F307" s="78" t="s">
        <v>269</v>
      </c>
      <c r="G307" s="79"/>
      <c r="H307" s="80" t="s">
        <v>27</v>
      </c>
      <c r="I307" s="81"/>
      <c r="J307" s="22"/>
      <c r="K307" s="23" t="s">
        <v>28</v>
      </c>
      <c r="L307" s="24"/>
      <c r="M307" s="40"/>
      <c r="N307" s="43"/>
    </row>
    <row r="308" spans="1:16" x14ac:dyDescent="0.25">
      <c r="A308" s="1">
        <f t="shared" si="4"/>
        <v>1</v>
      </c>
    </row>
    <row r="309" spans="1:16" x14ac:dyDescent="0.25">
      <c r="A309" s="1">
        <f t="shared" si="4"/>
        <v>1</v>
      </c>
    </row>
    <row r="310" spans="1:16" x14ac:dyDescent="0.25">
      <c r="A310" s="1">
        <f t="shared" si="4"/>
        <v>1</v>
      </c>
      <c r="B310" s="82" t="s">
        <v>5</v>
      </c>
      <c r="C310" s="82"/>
      <c r="D310" s="83" t="s">
        <v>270</v>
      </c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P310" s="12"/>
    </row>
    <row r="311" spans="1:16" ht="15.75" thickBot="1" x14ac:dyDescent="0.3">
      <c r="A311" s="1">
        <f t="shared" si="4"/>
        <v>1</v>
      </c>
      <c r="P311" s="12"/>
    </row>
    <row r="312" spans="1:16" ht="69.95" customHeight="1" thickBot="1" x14ac:dyDescent="0.3">
      <c r="A312" s="1">
        <f t="shared" si="4"/>
        <v>1</v>
      </c>
      <c r="B312" s="52" t="s">
        <v>7</v>
      </c>
      <c r="C312" s="53"/>
      <c r="D312" s="53"/>
      <c r="E312" s="54"/>
      <c r="F312" s="55" t="s">
        <v>8</v>
      </c>
      <c r="G312" s="56"/>
      <c r="H312" s="57" t="s">
        <v>9</v>
      </c>
      <c r="I312" s="58"/>
      <c r="J312" s="13" t="s">
        <v>10</v>
      </c>
      <c r="K312" s="59" t="s">
        <v>11</v>
      </c>
      <c r="L312" s="60"/>
      <c r="M312" s="14" t="s">
        <v>12</v>
      </c>
      <c r="N312" s="15" t="s">
        <v>13</v>
      </c>
      <c r="P312" s="12"/>
    </row>
    <row r="313" spans="1:16" x14ac:dyDescent="0.25">
      <c r="A313" s="1">
        <f t="shared" si="4"/>
        <v>1</v>
      </c>
      <c r="B313" s="61" t="s">
        <v>270</v>
      </c>
      <c r="C313" s="62"/>
      <c r="D313" s="62"/>
      <c r="E313" s="63"/>
      <c r="F313" s="70" t="s">
        <v>271</v>
      </c>
      <c r="G313" s="71"/>
      <c r="H313" s="72" t="s">
        <v>272</v>
      </c>
      <c r="I313" s="73"/>
      <c r="J313" s="16" t="s">
        <v>273</v>
      </c>
      <c r="K313" s="17" t="s">
        <v>17</v>
      </c>
      <c r="L313" s="18"/>
      <c r="M313" s="38"/>
      <c r="N313" s="41"/>
    </row>
    <row r="314" spans="1:16" ht="25.5" customHeight="1" x14ac:dyDescent="0.25">
      <c r="A314" s="1">
        <f t="shared" si="4"/>
        <v>1</v>
      </c>
      <c r="B314" s="64"/>
      <c r="C314" s="65"/>
      <c r="D314" s="65"/>
      <c r="E314" s="66"/>
      <c r="F314" s="44" t="s">
        <v>274</v>
      </c>
      <c r="G314" s="45"/>
      <c r="H314" s="46" t="s">
        <v>27</v>
      </c>
      <c r="I314" s="47"/>
      <c r="J314" s="19"/>
      <c r="K314" s="20" t="s">
        <v>28</v>
      </c>
      <c r="L314" s="21"/>
      <c r="M314" s="39"/>
      <c r="N314" s="42"/>
    </row>
    <row r="315" spans="1:16" x14ac:dyDescent="0.25">
      <c r="A315" s="1">
        <f t="shared" si="4"/>
        <v>1</v>
      </c>
      <c r="B315" s="64"/>
      <c r="C315" s="65"/>
      <c r="D315" s="65"/>
      <c r="E315" s="66"/>
      <c r="F315" s="44" t="s">
        <v>275</v>
      </c>
      <c r="G315" s="45"/>
      <c r="H315" s="46" t="s">
        <v>27</v>
      </c>
      <c r="I315" s="47"/>
      <c r="J315" s="19"/>
      <c r="K315" s="20" t="s">
        <v>28</v>
      </c>
      <c r="L315" s="21"/>
      <c r="M315" s="39"/>
      <c r="N315" s="42"/>
    </row>
    <row r="316" spans="1:16" x14ac:dyDescent="0.25">
      <c r="A316" s="1">
        <f t="shared" si="4"/>
        <v>1</v>
      </c>
      <c r="B316" s="64"/>
      <c r="C316" s="65"/>
      <c r="D316" s="65"/>
      <c r="E316" s="66"/>
      <c r="F316" s="44" t="s">
        <v>276</v>
      </c>
      <c r="G316" s="45"/>
      <c r="H316" s="46" t="s">
        <v>27</v>
      </c>
      <c r="I316" s="47"/>
      <c r="J316" s="19"/>
      <c r="K316" s="20" t="s">
        <v>28</v>
      </c>
      <c r="L316" s="21"/>
      <c r="M316" s="39"/>
      <c r="N316" s="42"/>
    </row>
    <row r="317" spans="1:16" ht="15.75" thickBot="1" x14ac:dyDescent="0.3">
      <c r="A317" s="1">
        <f t="shared" si="4"/>
        <v>1</v>
      </c>
      <c r="B317" s="67"/>
      <c r="C317" s="68"/>
      <c r="D317" s="68"/>
      <c r="E317" s="69"/>
      <c r="F317" s="78" t="s">
        <v>277</v>
      </c>
      <c r="G317" s="79"/>
      <c r="H317" s="80" t="s">
        <v>27</v>
      </c>
      <c r="I317" s="81"/>
      <c r="J317" s="22"/>
      <c r="K317" s="23" t="s">
        <v>28</v>
      </c>
      <c r="L317" s="24"/>
      <c r="M317" s="40"/>
      <c r="N317" s="43"/>
    </row>
    <row r="318" spans="1:16" x14ac:dyDescent="0.25">
      <c r="A318" s="1">
        <f t="shared" si="4"/>
        <v>1</v>
      </c>
    </row>
    <row r="319" spans="1:16" x14ac:dyDescent="0.25">
      <c r="A319" s="1">
        <f t="shared" si="4"/>
        <v>1</v>
      </c>
    </row>
    <row r="320" spans="1:16" x14ac:dyDescent="0.25">
      <c r="A320" s="1">
        <f t="shared" si="4"/>
        <v>1</v>
      </c>
      <c r="B320" s="82" t="s">
        <v>5</v>
      </c>
      <c r="C320" s="82"/>
      <c r="D320" s="83" t="s">
        <v>278</v>
      </c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P320" s="12"/>
    </row>
    <row r="321" spans="1:16" ht="15.75" thickBot="1" x14ac:dyDescent="0.3">
      <c r="A321" s="1">
        <f t="shared" si="4"/>
        <v>1</v>
      </c>
      <c r="P321" s="12"/>
    </row>
    <row r="322" spans="1:16" ht="69.95" customHeight="1" thickBot="1" x14ac:dyDescent="0.3">
      <c r="A322" s="1">
        <f t="shared" si="4"/>
        <v>1</v>
      </c>
      <c r="B322" s="52" t="s">
        <v>7</v>
      </c>
      <c r="C322" s="53"/>
      <c r="D322" s="53"/>
      <c r="E322" s="54"/>
      <c r="F322" s="55" t="s">
        <v>8</v>
      </c>
      <c r="G322" s="56"/>
      <c r="H322" s="57" t="s">
        <v>9</v>
      </c>
      <c r="I322" s="58"/>
      <c r="J322" s="13" t="s">
        <v>10</v>
      </c>
      <c r="K322" s="59" t="s">
        <v>11</v>
      </c>
      <c r="L322" s="60"/>
      <c r="M322" s="14" t="s">
        <v>12</v>
      </c>
      <c r="N322" s="15" t="s">
        <v>13</v>
      </c>
      <c r="P322" s="12"/>
    </row>
    <row r="323" spans="1:16" x14ac:dyDescent="0.25">
      <c r="A323" s="1">
        <f t="shared" si="4"/>
        <v>1</v>
      </c>
      <c r="B323" s="61" t="s">
        <v>279</v>
      </c>
      <c r="C323" s="62"/>
      <c r="D323" s="62"/>
      <c r="E323" s="63"/>
      <c r="F323" s="70" t="s">
        <v>280</v>
      </c>
      <c r="G323" s="71"/>
      <c r="H323" s="72" t="s">
        <v>281</v>
      </c>
      <c r="I323" s="73"/>
      <c r="J323" s="16" t="s">
        <v>227</v>
      </c>
      <c r="K323" s="17" t="s">
        <v>17</v>
      </c>
      <c r="L323" s="18"/>
      <c r="M323" s="38"/>
      <c r="N323" s="41"/>
    </row>
    <row r="324" spans="1:16" x14ac:dyDescent="0.25">
      <c r="A324" s="1">
        <f t="shared" si="4"/>
        <v>1</v>
      </c>
      <c r="B324" s="64"/>
      <c r="C324" s="65"/>
      <c r="D324" s="65"/>
      <c r="E324" s="66"/>
      <c r="F324" s="44" t="s">
        <v>282</v>
      </c>
      <c r="G324" s="45"/>
      <c r="H324" s="46" t="s">
        <v>27</v>
      </c>
      <c r="I324" s="47"/>
      <c r="J324" s="19"/>
      <c r="K324" s="20" t="s">
        <v>28</v>
      </c>
      <c r="L324" s="21"/>
      <c r="M324" s="39"/>
      <c r="N324" s="42"/>
    </row>
    <row r="325" spans="1:16" x14ac:dyDescent="0.25">
      <c r="A325" s="1">
        <f t="shared" si="4"/>
        <v>1</v>
      </c>
      <c r="B325" s="64"/>
      <c r="C325" s="65"/>
      <c r="D325" s="65"/>
      <c r="E325" s="66"/>
      <c r="F325" s="44" t="s">
        <v>283</v>
      </c>
      <c r="G325" s="45"/>
      <c r="H325" s="46" t="s">
        <v>27</v>
      </c>
      <c r="I325" s="47"/>
      <c r="J325" s="19"/>
      <c r="K325" s="20" t="s">
        <v>28</v>
      </c>
      <c r="L325" s="21"/>
      <c r="M325" s="39"/>
      <c r="N325" s="42"/>
    </row>
    <row r="326" spans="1:16" x14ac:dyDescent="0.25">
      <c r="A326" s="1">
        <f t="shared" si="4"/>
        <v>1</v>
      </c>
      <c r="B326" s="64"/>
      <c r="C326" s="65"/>
      <c r="D326" s="65"/>
      <c r="E326" s="66"/>
      <c r="F326" s="44" t="s">
        <v>284</v>
      </c>
      <c r="G326" s="45"/>
      <c r="H326" s="46" t="s">
        <v>285</v>
      </c>
      <c r="I326" s="47"/>
      <c r="J326" s="19" t="s">
        <v>286</v>
      </c>
      <c r="K326" s="20" t="s">
        <v>17</v>
      </c>
      <c r="L326" s="21"/>
      <c r="M326" s="39"/>
      <c r="N326" s="42"/>
    </row>
    <row r="327" spans="1:16" x14ac:dyDescent="0.25">
      <c r="A327" s="1">
        <f t="shared" si="4"/>
        <v>1</v>
      </c>
      <c r="B327" s="64"/>
      <c r="C327" s="65"/>
      <c r="D327" s="65"/>
      <c r="E327" s="66"/>
      <c r="F327" s="74" t="s">
        <v>287</v>
      </c>
      <c r="G327" s="75"/>
      <c r="H327" s="76" t="s">
        <v>288</v>
      </c>
      <c r="I327" s="77"/>
      <c r="J327" s="19" t="s">
        <v>289</v>
      </c>
      <c r="K327" s="20" t="s">
        <v>17</v>
      </c>
      <c r="L327" s="21"/>
      <c r="M327" s="39"/>
      <c r="N327" s="42"/>
    </row>
    <row r="328" spans="1:16" ht="15.75" thickBot="1" x14ac:dyDescent="0.3">
      <c r="A328" s="1">
        <f t="shared" si="4"/>
        <v>1</v>
      </c>
      <c r="B328" s="67"/>
      <c r="C328" s="68"/>
      <c r="D328" s="68"/>
      <c r="E328" s="69"/>
      <c r="F328" s="78" t="s">
        <v>148</v>
      </c>
      <c r="G328" s="79"/>
      <c r="H328" s="80" t="s">
        <v>290</v>
      </c>
      <c r="I328" s="81"/>
      <c r="J328" s="22" t="s">
        <v>63</v>
      </c>
      <c r="K328" s="23" t="s">
        <v>17</v>
      </c>
      <c r="L328" s="24"/>
      <c r="M328" s="40"/>
      <c r="N328" s="43"/>
    </row>
    <row r="329" spans="1:16" x14ac:dyDescent="0.25">
      <c r="A329" s="1">
        <f t="shared" si="4"/>
        <v>1</v>
      </c>
    </row>
    <row r="330" spans="1:16" x14ac:dyDescent="0.25">
      <c r="A330" s="1">
        <f t="shared" si="4"/>
        <v>1</v>
      </c>
    </row>
    <row r="331" spans="1:16" x14ac:dyDescent="0.25">
      <c r="A331" s="1">
        <f t="shared" si="4"/>
        <v>1</v>
      </c>
      <c r="B331" s="82" t="s">
        <v>5</v>
      </c>
      <c r="C331" s="82"/>
      <c r="D331" s="83" t="s">
        <v>291</v>
      </c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P331" s="12"/>
    </row>
    <row r="332" spans="1:16" ht="15.75" thickBot="1" x14ac:dyDescent="0.3">
      <c r="A332" s="1">
        <f t="shared" si="4"/>
        <v>1</v>
      </c>
      <c r="P332" s="12"/>
    </row>
    <row r="333" spans="1:16" ht="69.95" customHeight="1" thickBot="1" x14ac:dyDescent="0.3">
      <c r="A333" s="1">
        <f t="shared" si="4"/>
        <v>1</v>
      </c>
      <c r="B333" s="52" t="s">
        <v>7</v>
      </c>
      <c r="C333" s="53"/>
      <c r="D333" s="53"/>
      <c r="E333" s="54"/>
      <c r="F333" s="55" t="s">
        <v>8</v>
      </c>
      <c r="G333" s="56"/>
      <c r="H333" s="57" t="s">
        <v>9</v>
      </c>
      <c r="I333" s="58"/>
      <c r="J333" s="13" t="s">
        <v>10</v>
      </c>
      <c r="K333" s="59" t="s">
        <v>11</v>
      </c>
      <c r="L333" s="60"/>
      <c r="M333" s="14" t="s">
        <v>12</v>
      </c>
      <c r="N333" s="15" t="s">
        <v>13</v>
      </c>
      <c r="P333" s="12"/>
    </row>
    <row r="334" spans="1:16" x14ac:dyDescent="0.25">
      <c r="A334" s="1">
        <f t="shared" si="4"/>
        <v>1</v>
      </c>
      <c r="B334" s="61" t="s">
        <v>291</v>
      </c>
      <c r="C334" s="62"/>
      <c r="D334" s="62"/>
      <c r="E334" s="63"/>
      <c r="F334" s="70" t="s">
        <v>172</v>
      </c>
      <c r="G334" s="71"/>
      <c r="H334" s="72" t="s">
        <v>27</v>
      </c>
      <c r="I334" s="73"/>
      <c r="J334" s="16"/>
      <c r="K334" s="17" t="s">
        <v>28</v>
      </c>
      <c r="L334" s="31"/>
      <c r="M334" s="38"/>
      <c r="N334" s="41"/>
    </row>
    <row r="335" spans="1:16" ht="25.5" customHeight="1" x14ac:dyDescent="0.25">
      <c r="A335" s="1">
        <f t="shared" si="4"/>
        <v>1</v>
      </c>
      <c r="B335" s="64"/>
      <c r="C335" s="65"/>
      <c r="D335" s="65"/>
      <c r="E335" s="66"/>
      <c r="F335" s="44" t="s">
        <v>292</v>
      </c>
      <c r="G335" s="45"/>
      <c r="H335" s="46" t="s">
        <v>27</v>
      </c>
      <c r="I335" s="47"/>
      <c r="J335" s="19"/>
      <c r="K335" s="20" t="s">
        <v>28</v>
      </c>
      <c r="L335" s="32"/>
      <c r="M335" s="39"/>
      <c r="N335" s="42"/>
    </row>
    <row r="336" spans="1:16" ht="25.5" customHeight="1" x14ac:dyDescent="0.25">
      <c r="A336" s="1">
        <f t="shared" si="4"/>
        <v>1</v>
      </c>
      <c r="B336" s="64"/>
      <c r="C336" s="65"/>
      <c r="D336" s="65"/>
      <c r="E336" s="66"/>
      <c r="F336" s="44" t="s">
        <v>293</v>
      </c>
      <c r="G336" s="45"/>
      <c r="H336" s="46" t="s">
        <v>27</v>
      </c>
      <c r="I336" s="47"/>
      <c r="J336" s="19"/>
      <c r="K336" s="20" t="s">
        <v>28</v>
      </c>
      <c r="L336" s="32"/>
      <c r="M336" s="39"/>
      <c r="N336" s="42"/>
    </row>
    <row r="337" spans="1:14" ht="15.75" thickBot="1" x14ac:dyDescent="0.3">
      <c r="A337" s="1">
        <f t="shared" si="4"/>
        <v>1</v>
      </c>
      <c r="B337" s="67"/>
      <c r="C337" s="68"/>
      <c r="D337" s="68"/>
      <c r="E337" s="69"/>
      <c r="F337" s="48" t="s">
        <v>294</v>
      </c>
      <c r="G337" s="49"/>
      <c r="H337" s="50" t="s">
        <v>295</v>
      </c>
      <c r="I337" s="51"/>
      <c r="J337" s="22" t="s">
        <v>50</v>
      </c>
      <c r="K337" s="23" t="s">
        <v>17</v>
      </c>
      <c r="L337" s="33"/>
      <c r="M337" s="40"/>
      <c r="N337" s="43"/>
    </row>
    <row r="338" spans="1:14" x14ac:dyDescent="0.25">
      <c r="A338" s="1">
        <v>1</v>
      </c>
    </row>
    <row r="339" spans="1:14" x14ac:dyDescent="0.25">
      <c r="A339" s="1">
        <f t="shared" ref="A339:A343" si="5">$A$17</f>
        <v>1</v>
      </c>
    </row>
    <row r="340" spans="1:14" x14ac:dyDescent="0.25">
      <c r="A340" s="1">
        <f t="shared" si="5"/>
        <v>1</v>
      </c>
      <c r="C340" s="25" t="s">
        <v>77</v>
      </c>
      <c r="D340" s="26"/>
      <c r="E340" s="26"/>
    </row>
    <row r="341" spans="1:14" s="27" customFormat="1" x14ac:dyDescent="0.25">
      <c r="A341" s="1">
        <f t="shared" si="5"/>
        <v>1</v>
      </c>
      <c r="C341" s="25"/>
    </row>
    <row r="342" spans="1:14" s="27" customFormat="1" ht="15" customHeight="1" x14ac:dyDescent="0.25">
      <c r="A342" s="1">
        <f t="shared" si="5"/>
        <v>1</v>
      </c>
      <c r="C342" s="25" t="s">
        <v>78</v>
      </c>
      <c r="D342" s="26"/>
      <c r="E342" s="26"/>
      <c r="I342" s="28"/>
      <c r="J342" s="28"/>
      <c r="K342" s="28"/>
      <c r="L342" s="28"/>
      <c r="M342" s="29"/>
      <c r="N342" s="29"/>
    </row>
    <row r="343" spans="1:14" s="27" customFormat="1" x14ac:dyDescent="0.25">
      <c r="A343" s="1">
        <f t="shared" si="5"/>
        <v>1</v>
      </c>
      <c r="G343" s="29"/>
      <c r="I343" s="37" t="str">
        <f ca="1">"podpis a pečiatka "&amp;IF(OR([1]summary!$K$39="",[1]summary!$K$39&gt;=[1]summary!$K$37),"navrhovateľa","dodávateľa")</f>
        <v>podpis a pečiatka dodávateľa</v>
      </c>
      <c r="J343" s="37"/>
      <c r="K343" s="37"/>
      <c r="L343" s="37"/>
      <c r="M343" s="30"/>
      <c r="N343" s="30"/>
    </row>
  </sheetData>
  <sheetProtection algorithmName="SHA-512" hashValue="7U7JyEo4rvIdv9ATPpDu+3qptoOSlAZGGlgOXWiAUqnLz9jv5X8sZ44WdpbVmzchSdpeFAujSai1YRikvg6oNA==" saltValue="EI9wdsCN6GaCWoPAUcUH2Q==" spinCount="100000" sheet="1" objects="1" scenarios="1" formatCells="0" formatColumns="0" selectLockedCells="1"/>
  <autoFilter ref="A1:A343">
    <filterColumn colId="0">
      <filters>
        <filter val="1"/>
      </filters>
    </filterColumn>
  </autoFilter>
  <mergeCells count="616">
    <mergeCell ref="B17:C17"/>
    <mergeCell ref="D17:N17"/>
    <mergeCell ref="B19:E19"/>
    <mergeCell ref="F19:G19"/>
    <mergeCell ref="H19:I19"/>
    <mergeCell ref="K19:L19"/>
    <mergeCell ref="B5:N5"/>
    <mergeCell ref="B7:N7"/>
    <mergeCell ref="B10:L10"/>
    <mergeCell ref="B12:L12"/>
    <mergeCell ref="B14:L14"/>
    <mergeCell ref="B15:N15"/>
    <mergeCell ref="B29:C29"/>
    <mergeCell ref="D29:N29"/>
    <mergeCell ref="B31:E31"/>
    <mergeCell ref="F31:G31"/>
    <mergeCell ref="H31:I31"/>
    <mergeCell ref="K31:L31"/>
    <mergeCell ref="H23:I23"/>
    <mergeCell ref="F24:G24"/>
    <mergeCell ref="H24:I24"/>
    <mergeCell ref="F25:G25"/>
    <mergeCell ref="H25:I25"/>
    <mergeCell ref="F26:G26"/>
    <mergeCell ref="H26:I26"/>
    <mergeCell ref="B20:E26"/>
    <mergeCell ref="F20:G20"/>
    <mergeCell ref="H20:I20"/>
    <mergeCell ref="M20:M26"/>
    <mergeCell ref="N20:N26"/>
    <mergeCell ref="F21:G21"/>
    <mergeCell ref="H21:I21"/>
    <mergeCell ref="F22:G22"/>
    <mergeCell ref="H22:I22"/>
    <mergeCell ref="F23:G23"/>
    <mergeCell ref="H35:I35"/>
    <mergeCell ref="F36:G36"/>
    <mergeCell ref="H36:I36"/>
    <mergeCell ref="F37:G37"/>
    <mergeCell ref="H37:I37"/>
    <mergeCell ref="F38:G38"/>
    <mergeCell ref="H38:I38"/>
    <mergeCell ref="B32:E42"/>
    <mergeCell ref="F32:G32"/>
    <mergeCell ref="H32:I32"/>
    <mergeCell ref="F33:G33"/>
    <mergeCell ref="H33:I33"/>
    <mergeCell ref="F34:G34"/>
    <mergeCell ref="H34:I34"/>
    <mergeCell ref="F35:G35"/>
    <mergeCell ref="B45:C45"/>
    <mergeCell ref="D45:N45"/>
    <mergeCell ref="B47:E47"/>
    <mergeCell ref="F47:G47"/>
    <mergeCell ref="H47:I47"/>
    <mergeCell ref="K47:L47"/>
    <mergeCell ref="F39:G39"/>
    <mergeCell ref="H39:I39"/>
    <mergeCell ref="F40:G40"/>
    <mergeCell ref="H40:I40"/>
    <mergeCell ref="F41:G41"/>
    <mergeCell ref="H41:I41"/>
    <mergeCell ref="M32:M42"/>
    <mergeCell ref="N32:N42"/>
    <mergeCell ref="M48:M54"/>
    <mergeCell ref="N48:N54"/>
    <mergeCell ref="F49:G49"/>
    <mergeCell ref="H49:I49"/>
    <mergeCell ref="F50:G50"/>
    <mergeCell ref="H50:I50"/>
    <mergeCell ref="F51:G51"/>
    <mergeCell ref="F42:G42"/>
    <mergeCell ref="H42:I42"/>
    <mergeCell ref="H51:I51"/>
    <mergeCell ref="F52:G52"/>
    <mergeCell ref="H52:I52"/>
    <mergeCell ref="F53:G53"/>
    <mergeCell ref="H53:I53"/>
    <mergeCell ref="F54:G54"/>
    <mergeCell ref="H54:I54"/>
    <mergeCell ref="B48:E54"/>
    <mergeCell ref="F48:G48"/>
    <mergeCell ref="H48:I48"/>
    <mergeCell ref="M60:M72"/>
    <mergeCell ref="N60:N72"/>
    <mergeCell ref="F61:G61"/>
    <mergeCell ref="H61:I61"/>
    <mergeCell ref="F62:G62"/>
    <mergeCell ref="H62:I62"/>
    <mergeCell ref="F63:G63"/>
    <mergeCell ref="B57:C57"/>
    <mergeCell ref="D57:N57"/>
    <mergeCell ref="B59:E59"/>
    <mergeCell ref="F59:G59"/>
    <mergeCell ref="H59:I59"/>
    <mergeCell ref="K59:L59"/>
    <mergeCell ref="H63:I63"/>
    <mergeCell ref="F64:G64"/>
    <mergeCell ref="H64:I64"/>
    <mergeCell ref="F65:G65"/>
    <mergeCell ref="H65:I65"/>
    <mergeCell ref="F66:G66"/>
    <mergeCell ref="H66:I66"/>
    <mergeCell ref="B60:E72"/>
    <mergeCell ref="F60:G60"/>
    <mergeCell ref="H60:I60"/>
    <mergeCell ref="F70:G70"/>
    <mergeCell ref="H70:I70"/>
    <mergeCell ref="F71:G71"/>
    <mergeCell ref="H71:I71"/>
    <mergeCell ref="F72:G72"/>
    <mergeCell ref="H72:I72"/>
    <mergeCell ref="F67:G67"/>
    <mergeCell ref="H67:I67"/>
    <mergeCell ref="F68:G68"/>
    <mergeCell ref="H68:I68"/>
    <mergeCell ref="F69:G69"/>
    <mergeCell ref="H69:I69"/>
    <mergeCell ref="I77:L77"/>
    <mergeCell ref="B78:L78"/>
    <mergeCell ref="B79:N79"/>
    <mergeCell ref="B81:C81"/>
    <mergeCell ref="D81:N81"/>
    <mergeCell ref="B83:E83"/>
    <mergeCell ref="F83:G83"/>
    <mergeCell ref="H83:I83"/>
    <mergeCell ref="K83:L83"/>
    <mergeCell ref="B93:C93"/>
    <mergeCell ref="D93:N93"/>
    <mergeCell ref="B95:E95"/>
    <mergeCell ref="F95:G95"/>
    <mergeCell ref="H95:I95"/>
    <mergeCell ref="K95:L95"/>
    <mergeCell ref="H87:I87"/>
    <mergeCell ref="F88:G88"/>
    <mergeCell ref="H88:I88"/>
    <mergeCell ref="F89:G89"/>
    <mergeCell ref="H89:I89"/>
    <mergeCell ref="F90:G90"/>
    <mergeCell ref="H90:I90"/>
    <mergeCell ref="B84:E90"/>
    <mergeCell ref="F84:G84"/>
    <mergeCell ref="H84:I84"/>
    <mergeCell ref="M84:M90"/>
    <mergeCell ref="N84:N90"/>
    <mergeCell ref="F85:G85"/>
    <mergeCell ref="H85:I85"/>
    <mergeCell ref="F86:G86"/>
    <mergeCell ref="H86:I86"/>
    <mergeCell ref="F87:G87"/>
    <mergeCell ref="F103:G103"/>
    <mergeCell ref="H103:I103"/>
    <mergeCell ref="F104:G104"/>
    <mergeCell ref="H104:I104"/>
    <mergeCell ref="B107:C107"/>
    <mergeCell ref="D107:N107"/>
    <mergeCell ref="H99:I99"/>
    <mergeCell ref="F100:G100"/>
    <mergeCell ref="H100:I100"/>
    <mergeCell ref="F101:G101"/>
    <mergeCell ref="H101:I101"/>
    <mergeCell ref="F102:G102"/>
    <mergeCell ref="H102:I102"/>
    <mergeCell ref="B96:E104"/>
    <mergeCell ref="F96:G96"/>
    <mergeCell ref="H96:I96"/>
    <mergeCell ref="M96:M104"/>
    <mergeCell ref="N96:N104"/>
    <mergeCell ref="F97:G97"/>
    <mergeCell ref="H97:I97"/>
    <mergeCell ref="F98:G98"/>
    <mergeCell ref="H98:I98"/>
    <mergeCell ref="F99:G99"/>
    <mergeCell ref="B109:E109"/>
    <mergeCell ref="F109:G109"/>
    <mergeCell ref="H109:I109"/>
    <mergeCell ref="K109:L109"/>
    <mergeCell ref="B110:E117"/>
    <mergeCell ref="F110:G110"/>
    <mergeCell ref="H110:I110"/>
    <mergeCell ref="F115:G115"/>
    <mergeCell ref="H115:I115"/>
    <mergeCell ref="F116:G116"/>
    <mergeCell ref="H116:I116"/>
    <mergeCell ref="F117:G117"/>
    <mergeCell ref="H117:I117"/>
    <mergeCell ref="B120:C120"/>
    <mergeCell ref="D120:N120"/>
    <mergeCell ref="B122:E122"/>
    <mergeCell ref="F122:G122"/>
    <mergeCell ref="H122:I122"/>
    <mergeCell ref="K122:L122"/>
    <mergeCell ref="M110:M117"/>
    <mergeCell ref="N110:N117"/>
    <mergeCell ref="F111:G111"/>
    <mergeCell ref="H111:I111"/>
    <mergeCell ref="F112:G112"/>
    <mergeCell ref="H112:I112"/>
    <mergeCell ref="F113:G113"/>
    <mergeCell ref="H113:I113"/>
    <mergeCell ref="F114:G114"/>
    <mergeCell ref="H114:I114"/>
    <mergeCell ref="B133:E133"/>
    <mergeCell ref="F133:G133"/>
    <mergeCell ref="H133:I133"/>
    <mergeCell ref="K133:L133"/>
    <mergeCell ref="B134:E137"/>
    <mergeCell ref="F134:G134"/>
    <mergeCell ref="H134:I134"/>
    <mergeCell ref="H126:I126"/>
    <mergeCell ref="F127:G127"/>
    <mergeCell ref="H127:I127"/>
    <mergeCell ref="F128:G128"/>
    <mergeCell ref="H128:I128"/>
    <mergeCell ref="B131:C131"/>
    <mergeCell ref="D131:N131"/>
    <mergeCell ref="B123:E128"/>
    <mergeCell ref="F123:G123"/>
    <mergeCell ref="H123:I123"/>
    <mergeCell ref="M123:M128"/>
    <mergeCell ref="N123:N128"/>
    <mergeCell ref="F124:G124"/>
    <mergeCell ref="H124:I124"/>
    <mergeCell ref="F125:G125"/>
    <mergeCell ref="H125:I125"/>
    <mergeCell ref="F126:G126"/>
    <mergeCell ref="B140:C140"/>
    <mergeCell ref="D140:N140"/>
    <mergeCell ref="B142:E142"/>
    <mergeCell ref="F142:G142"/>
    <mergeCell ref="H142:I142"/>
    <mergeCell ref="K142:L142"/>
    <mergeCell ref="M134:M137"/>
    <mergeCell ref="N134:N137"/>
    <mergeCell ref="F135:G135"/>
    <mergeCell ref="H135:I135"/>
    <mergeCell ref="F136:G136"/>
    <mergeCell ref="H136:I136"/>
    <mergeCell ref="F137:G137"/>
    <mergeCell ref="H137:I137"/>
    <mergeCell ref="H146:I146"/>
    <mergeCell ref="B149:C149"/>
    <mergeCell ref="D149:N149"/>
    <mergeCell ref="B151:E151"/>
    <mergeCell ref="F151:G151"/>
    <mergeCell ref="H151:I151"/>
    <mergeCell ref="K151:L151"/>
    <mergeCell ref="B143:E146"/>
    <mergeCell ref="F143:G143"/>
    <mergeCell ref="H143:I143"/>
    <mergeCell ref="M143:M146"/>
    <mergeCell ref="N143:N146"/>
    <mergeCell ref="F144:G144"/>
    <mergeCell ref="H144:I144"/>
    <mergeCell ref="F145:G145"/>
    <mergeCell ref="H145:I145"/>
    <mergeCell ref="F146:G146"/>
    <mergeCell ref="H155:I155"/>
    <mergeCell ref="F156:G156"/>
    <mergeCell ref="H156:I156"/>
    <mergeCell ref="F157:G157"/>
    <mergeCell ref="H157:I157"/>
    <mergeCell ref="F158:G158"/>
    <mergeCell ref="H158:I158"/>
    <mergeCell ref="B152:E161"/>
    <mergeCell ref="F152:G152"/>
    <mergeCell ref="H152:I152"/>
    <mergeCell ref="F153:G153"/>
    <mergeCell ref="H153:I153"/>
    <mergeCell ref="F154:G154"/>
    <mergeCell ref="H154:I154"/>
    <mergeCell ref="F155:G155"/>
    <mergeCell ref="B164:C164"/>
    <mergeCell ref="D164:N164"/>
    <mergeCell ref="B166:E166"/>
    <mergeCell ref="F166:G166"/>
    <mergeCell ref="H166:I166"/>
    <mergeCell ref="K166:L166"/>
    <mergeCell ref="F159:G159"/>
    <mergeCell ref="H159:I159"/>
    <mergeCell ref="F160:G160"/>
    <mergeCell ref="H160:I160"/>
    <mergeCell ref="F161:G161"/>
    <mergeCell ref="H161:I161"/>
    <mergeCell ref="M152:M161"/>
    <mergeCell ref="N152:N161"/>
    <mergeCell ref="F179:G179"/>
    <mergeCell ref="H170:I170"/>
    <mergeCell ref="B173:C173"/>
    <mergeCell ref="D173:N173"/>
    <mergeCell ref="B175:E175"/>
    <mergeCell ref="F175:G175"/>
    <mergeCell ref="H175:I175"/>
    <mergeCell ref="K175:L175"/>
    <mergeCell ref="B167:E170"/>
    <mergeCell ref="F167:G167"/>
    <mergeCell ref="H167:I167"/>
    <mergeCell ref="M167:M170"/>
    <mergeCell ref="N167:N170"/>
    <mergeCell ref="F168:G168"/>
    <mergeCell ref="H168:I168"/>
    <mergeCell ref="F169:G169"/>
    <mergeCell ref="H169:I169"/>
    <mergeCell ref="F170:G170"/>
    <mergeCell ref="F183:G183"/>
    <mergeCell ref="H183:I183"/>
    <mergeCell ref="B186:C186"/>
    <mergeCell ref="D186:N186"/>
    <mergeCell ref="B188:E188"/>
    <mergeCell ref="F188:G188"/>
    <mergeCell ref="H188:I188"/>
    <mergeCell ref="K188:L188"/>
    <mergeCell ref="H179:I179"/>
    <mergeCell ref="F180:G180"/>
    <mergeCell ref="H180:I180"/>
    <mergeCell ref="F181:G181"/>
    <mergeCell ref="H181:I181"/>
    <mergeCell ref="F182:G182"/>
    <mergeCell ref="H182:I182"/>
    <mergeCell ref="B176:E183"/>
    <mergeCell ref="F176:G176"/>
    <mergeCell ref="H176:I176"/>
    <mergeCell ref="M176:M183"/>
    <mergeCell ref="N176:N183"/>
    <mergeCell ref="F177:G177"/>
    <mergeCell ref="H177:I177"/>
    <mergeCell ref="F178:G178"/>
    <mergeCell ref="H178:I178"/>
    <mergeCell ref="H192:I192"/>
    <mergeCell ref="B195:C195"/>
    <mergeCell ref="D195:N195"/>
    <mergeCell ref="B197:E197"/>
    <mergeCell ref="F197:G197"/>
    <mergeCell ref="H197:I197"/>
    <mergeCell ref="K197:L197"/>
    <mergeCell ref="B189:E192"/>
    <mergeCell ref="F189:G189"/>
    <mergeCell ref="H189:I189"/>
    <mergeCell ref="M189:M192"/>
    <mergeCell ref="N189:N192"/>
    <mergeCell ref="F190:G190"/>
    <mergeCell ref="H190:I190"/>
    <mergeCell ref="F191:G191"/>
    <mergeCell ref="H191:I191"/>
    <mergeCell ref="F192:G192"/>
    <mergeCell ref="B208:E208"/>
    <mergeCell ref="F208:G208"/>
    <mergeCell ref="H208:I208"/>
    <mergeCell ref="K208:L208"/>
    <mergeCell ref="B209:E213"/>
    <mergeCell ref="F209:G209"/>
    <mergeCell ref="H209:I209"/>
    <mergeCell ref="H201:I201"/>
    <mergeCell ref="F202:G202"/>
    <mergeCell ref="H202:I202"/>
    <mergeCell ref="F203:G203"/>
    <mergeCell ref="H203:I203"/>
    <mergeCell ref="B206:C206"/>
    <mergeCell ref="D206:N206"/>
    <mergeCell ref="B198:E203"/>
    <mergeCell ref="F198:G198"/>
    <mergeCell ref="H198:I198"/>
    <mergeCell ref="M198:M203"/>
    <mergeCell ref="N198:N203"/>
    <mergeCell ref="F199:G199"/>
    <mergeCell ref="H199:I199"/>
    <mergeCell ref="F200:G200"/>
    <mergeCell ref="H200:I200"/>
    <mergeCell ref="F201:G201"/>
    <mergeCell ref="B216:C216"/>
    <mergeCell ref="D216:N216"/>
    <mergeCell ref="B218:E218"/>
    <mergeCell ref="F218:G218"/>
    <mergeCell ref="H218:I218"/>
    <mergeCell ref="K218:L218"/>
    <mergeCell ref="M209:M213"/>
    <mergeCell ref="N209:N213"/>
    <mergeCell ref="F210:G210"/>
    <mergeCell ref="H210:I210"/>
    <mergeCell ref="F211:G211"/>
    <mergeCell ref="H211:I211"/>
    <mergeCell ref="F212:G212"/>
    <mergeCell ref="H212:I212"/>
    <mergeCell ref="F213:G213"/>
    <mergeCell ref="H213:I213"/>
    <mergeCell ref="H222:I222"/>
    <mergeCell ref="B225:C225"/>
    <mergeCell ref="D225:N225"/>
    <mergeCell ref="B227:E227"/>
    <mergeCell ref="F227:G227"/>
    <mergeCell ref="H227:I227"/>
    <mergeCell ref="K227:L227"/>
    <mergeCell ref="B219:E222"/>
    <mergeCell ref="F219:G219"/>
    <mergeCell ref="H219:I219"/>
    <mergeCell ref="M219:M222"/>
    <mergeCell ref="N219:N222"/>
    <mergeCell ref="F220:G220"/>
    <mergeCell ref="H220:I220"/>
    <mergeCell ref="F221:G221"/>
    <mergeCell ref="H221:I221"/>
    <mergeCell ref="F222:G222"/>
    <mergeCell ref="B233:C233"/>
    <mergeCell ref="D233:N233"/>
    <mergeCell ref="B235:E235"/>
    <mergeCell ref="F235:G235"/>
    <mergeCell ref="H235:I235"/>
    <mergeCell ref="K235:L235"/>
    <mergeCell ref="B228:E230"/>
    <mergeCell ref="F228:G228"/>
    <mergeCell ref="H228:I228"/>
    <mergeCell ref="M228:M230"/>
    <mergeCell ref="N228:N230"/>
    <mergeCell ref="F229:G229"/>
    <mergeCell ref="H229:I229"/>
    <mergeCell ref="F230:G230"/>
    <mergeCell ref="H230:I230"/>
    <mergeCell ref="H239:I239"/>
    <mergeCell ref="B242:C242"/>
    <mergeCell ref="D242:N242"/>
    <mergeCell ref="B244:E244"/>
    <mergeCell ref="F244:G244"/>
    <mergeCell ref="H244:I244"/>
    <mergeCell ref="K244:L244"/>
    <mergeCell ref="B236:E239"/>
    <mergeCell ref="F236:G236"/>
    <mergeCell ref="H236:I236"/>
    <mergeCell ref="M236:M239"/>
    <mergeCell ref="N236:N239"/>
    <mergeCell ref="F237:G237"/>
    <mergeCell ref="H237:I237"/>
    <mergeCell ref="F238:G238"/>
    <mergeCell ref="H238:I238"/>
    <mergeCell ref="F239:G239"/>
    <mergeCell ref="H248:I248"/>
    <mergeCell ref="F249:G249"/>
    <mergeCell ref="H249:I249"/>
    <mergeCell ref="B252:C252"/>
    <mergeCell ref="D252:N252"/>
    <mergeCell ref="B254:E254"/>
    <mergeCell ref="F254:G254"/>
    <mergeCell ref="H254:I254"/>
    <mergeCell ref="K254:L254"/>
    <mergeCell ref="B245:E249"/>
    <mergeCell ref="F245:G245"/>
    <mergeCell ref="H245:I245"/>
    <mergeCell ref="M245:M249"/>
    <mergeCell ref="N245:N249"/>
    <mergeCell ref="F246:G246"/>
    <mergeCell ref="H246:I246"/>
    <mergeCell ref="F247:G247"/>
    <mergeCell ref="H247:I247"/>
    <mergeCell ref="F248:G248"/>
    <mergeCell ref="H258:I258"/>
    <mergeCell ref="F259:G259"/>
    <mergeCell ref="H259:I259"/>
    <mergeCell ref="B262:C262"/>
    <mergeCell ref="D262:N262"/>
    <mergeCell ref="B264:E264"/>
    <mergeCell ref="F264:G264"/>
    <mergeCell ref="H264:I264"/>
    <mergeCell ref="K264:L264"/>
    <mergeCell ref="B255:E259"/>
    <mergeCell ref="F255:G255"/>
    <mergeCell ref="H255:I255"/>
    <mergeCell ref="M255:M259"/>
    <mergeCell ref="N255:N259"/>
    <mergeCell ref="F256:G256"/>
    <mergeCell ref="H256:I256"/>
    <mergeCell ref="F257:G257"/>
    <mergeCell ref="H257:I257"/>
    <mergeCell ref="F258:G258"/>
    <mergeCell ref="F278:G278"/>
    <mergeCell ref="H268:I268"/>
    <mergeCell ref="F269:G269"/>
    <mergeCell ref="H269:I269"/>
    <mergeCell ref="B272:C272"/>
    <mergeCell ref="D272:N272"/>
    <mergeCell ref="B274:E274"/>
    <mergeCell ref="F274:G274"/>
    <mergeCell ref="H274:I274"/>
    <mergeCell ref="K274:L274"/>
    <mergeCell ref="B265:E269"/>
    <mergeCell ref="F265:G265"/>
    <mergeCell ref="H265:I265"/>
    <mergeCell ref="M265:M269"/>
    <mergeCell ref="N265:N269"/>
    <mergeCell ref="F266:G266"/>
    <mergeCell ref="H266:I266"/>
    <mergeCell ref="F267:G267"/>
    <mergeCell ref="H267:I267"/>
    <mergeCell ref="F268:G268"/>
    <mergeCell ref="F282:G282"/>
    <mergeCell ref="H282:I282"/>
    <mergeCell ref="B285:C285"/>
    <mergeCell ref="D285:N285"/>
    <mergeCell ref="B287:E287"/>
    <mergeCell ref="F287:G287"/>
    <mergeCell ref="H287:I287"/>
    <mergeCell ref="K287:L287"/>
    <mergeCell ref="H278:I278"/>
    <mergeCell ref="F279:G279"/>
    <mergeCell ref="H279:I279"/>
    <mergeCell ref="F280:G280"/>
    <mergeCell ref="H280:I280"/>
    <mergeCell ref="F281:G281"/>
    <mergeCell ref="H281:I281"/>
    <mergeCell ref="B275:E282"/>
    <mergeCell ref="F275:G275"/>
    <mergeCell ref="H275:I275"/>
    <mergeCell ref="M275:M282"/>
    <mergeCell ref="N275:N282"/>
    <mergeCell ref="F276:G276"/>
    <mergeCell ref="H276:I276"/>
    <mergeCell ref="F277:G277"/>
    <mergeCell ref="H277:I277"/>
    <mergeCell ref="F295:G295"/>
    <mergeCell ref="H295:I295"/>
    <mergeCell ref="F296:G296"/>
    <mergeCell ref="H296:I296"/>
    <mergeCell ref="B299:C299"/>
    <mergeCell ref="D299:N299"/>
    <mergeCell ref="H291:I291"/>
    <mergeCell ref="F292:G292"/>
    <mergeCell ref="H292:I292"/>
    <mergeCell ref="F293:G293"/>
    <mergeCell ref="H293:I293"/>
    <mergeCell ref="F294:G294"/>
    <mergeCell ref="H294:I294"/>
    <mergeCell ref="B288:E296"/>
    <mergeCell ref="F288:G288"/>
    <mergeCell ref="H288:I288"/>
    <mergeCell ref="M288:M296"/>
    <mergeCell ref="N288:N296"/>
    <mergeCell ref="F289:G289"/>
    <mergeCell ref="H289:I289"/>
    <mergeCell ref="F290:G290"/>
    <mergeCell ref="H290:I290"/>
    <mergeCell ref="F291:G291"/>
    <mergeCell ref="B301:E301"/>
    <mergeCell ref="F301:G301"/>
    <mergeCell ref="H301:I301"/>
    <mergeCell ref="K301:L301"/>
    <mergeCell ref="B302:E307"/>
    <mergeCell ref="F302:G302"/>
    <mergeCell ref="H302:I302"/>
    <mergeCell ref="F307:G307"/>
    <mergeCell ref="H307:I307"/>
    <mergeCell ref="B310:C310"/>
    <mergeCell ref="D310:N310"/>
    <mergeCell ref="B312:E312"/>
    <mergeCell ref="F312:G312"/>
    <mergeCell ref="H312:I312"/>
    <mergeCell ref="K312:L312"/>
    <mergeCell ref="M302:M307"/>
    <mergeCell ref="N302:N307"/>
    <mergeCell ref="F303:G303"/>
    <mergeCell ref="H303:I303"/>
    <mergeCell ref="F304:G304"/>
    <mergeCell ref="H304:I304"/>
    <mergeCell ref="F305:G305"/>
    <mergeCell ref="H305:I305"/>
    <mergeCell ref="F306:G306"/>
    <mergeCell ref="H306:I306"/>
    <mergeCell ref="H316:I316"/>
    <mergeCell ref="F317:G317"/>
    <mergeCell ref="H317:I317"/>
    <mergeCell ref="B320:C320"/>
    <mergeCell ref="D320:N320"/>
    <mergeCell ref="B322:E322"/>
    <mergeCell ref="F322:G322"/>
    <mergeCell ref="H322:I322"/>
    <mergeCell ref="K322:L322"/>
    <mergeCell ref="B313:E317"/>
    <mergeCell ref="F313:G313"/>
    <mergeCell ref="H313:I313"/>
    <mergeCell ref="M313:M317"/>
    <mergeCell ref="N313:N317"/>
    <mergeCell ref="F314:G314"/>
    <mergeCell ref="H314:I314"/>
    <mergeCell ref="F315:G315"/>
    <mergeCell ref="H315:I315"/>
    <mergeCell ref="F316:G316"/>
    <mergeCell ref="B333:E333"/>
    <mergeCell ref="F333:G333"/>
    <mergeCell ref="H333:I333"/>
    <mergeCell ref="K333:L333"/>
    <mergeCell ref="B334:E337"/>
    <mergeCell ref="F334:G334"/>
    <mergeCell ref="H334:I334"/>
    <mergeCell ref="H326:I326"/>
    <mergeCell ref="F327:G327"/>
    <mergeCell ref="H327:I327"/>
    <mergeCell ref="F328:G328"/>
    <mergeCell ref="H328:I328"/>
    <mergeCell ref="B331:C331"/>
    <mergeCell ref="D331:N331"/>
    <mergeCell ref="B323:E328"/>
    <mergeCell ref="F323:G323"/>
    <mergeCell ref="H323:I323"/>
    <mergeCell ref="M323:M328"/>
    <mergeCell ref="N323:N328"/>
    <mergeCell ref="F324:G324"/>
    <mergeCell ref="H324:I324"/>
    <mergeCell ref="F325:G325"/>
    <mergeCell ref="H325:I325"/>
    <mergeCell ref="F326:G326"/>
    <mergeCell ref="I343:L343"/>
    <mergeCell ref="M334:M337"/>
    <mergeCell ref="N334:N337"/>
    <mergeCell ref="F335:G335"/>
    <mergeCell ref="H335:I335"/>
    <mergeCell ref="F336:G336"/>
    <mergeCell ref="H336:I336"/>
    <mergeCell ref="F337:G337"/>
    <mergeCell ref="H337:I337"/>
  </mergeCells>
  <dataValidations count="1">
    <dataValidation type="list" allowBlank="1" showInputMessage="1" showErrorMessage="1" sqref="K152:K161 K20:K26 K32:K42 K48:K54 K60:K72 K84:K90 K96:K104 K110:K117 K123:K128 K134:K137 K334:K337 K176:K183 K189:K192 K198:K203 K209:K213 K228:K230 K236:K239 K219:K222 K245:K249 K255:K259 K265:K269 K275:K282 K288:K296 K302:K307 K313:K317 K323:K328 K143:K146 K167:K170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1" fitToHeight="1000" orientation="landscape" verticalDpi="360" r:id="rId1"/>
  <rowBreaks count="10" manualBreakCount="10">
    <brk id="42" min="1" max="13" man="1"/>
    <brk id="77" min="1" max="13" man="1"/>
    <brk id="104" min="1" max="13" man="1"/>
    <brk id="137" min="1" max="13" man="1"/>
    <brk id="170" min="1" max="13" man="1"/>
    <brk id="203" min="1" max="13" man="1"/>
    <brk id="239" min="1" max="13" man="1"/>
    <brk id="269" min="1" max="13" man="1"/>
    <brk id="296" min="1" max="13" man="1"/>
    <brk id="328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Silvia Harcsová</dc:creator>
  <cp:lastModifiedBy>Ing. Silvia Harcsová</cp:lastModifiedBy>
  <cp:lastPrinted>2017-09-13T09:13:25Z</cp:lastPrinted>
  <dcterms:created xsi:type="dcterms:W3CDTF">2017-09-13T09:12:07Z</dcterms:created>
  <dcterms:modified xsi:type="dcterms:W3CDTF">2017-09-13T09:13:38Z</dcterms:modified>
</cp:coreProperties>
</file>